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610" windowHeight="8610"/>
  </bookViews>
  <sheets>
    <sheet name="Лист1" sheetId="6" r:id="rId1"/>
  </sheets>
  <definedNames>
    <definedName name="_xlnm.Print_Area" localSheetId="0">Лист1!$A$1:$L$93</definedName>
  </definedNames>
  <calcPr calcId="125725"/>
</workbook>
</file>

<file path=xl/calcChain.xml><?xml version="1.0" encoding="utf-8"?>
<calcChain xmlns="http://schemas.openxmlformats.org/spreadsheetml/2006/main">
  <c r="J16" i="6"/>
  <c r="I71"/>
  <c r="J71"/>
  <c r="L71"/>
  <c r="I70"/>
  <c r="J70"/>
  <c r="L70"/>
  <c r="I69"/>
  <c r="J69"/>
  <c r="L69"/>
  <c r="I68"/>
  <c r="J68"/>
  <c r="L68"/>
  <c r="I67"/>
  <c r="J67"/>
  <c r="L67"/>
  <c r="I66"/>
  <c r="J66"/>
  <c r="L66"/>
  <c r="I65"/>
  <c r="J65"/>
  <c r="L65"/>
  <c r="I64"/>
  <c r="J64"/>
  <c r="L64"/>
  <c r="I63"/>
  <c r="J63"/>
  <c r="L63"/>
  <c r="I62"/>
  <c r="J62"/>
  <c r="L62"/>
  <c r="I61"/>
  <c r="J61"/>
  <c r="L61"/>
  <c r="I60"/>
  <c r="J60"/>
  <c r="L60"/>
  <c r="I59"/>
  <c r="J59"/>
  <c r="L59"/>
  <c r="I58"/>
  <c r="J58"/>
  <c r="L58"/>
  <c r="I57"/>
  <c r="J57"/>
  <c r="L57"/>
  <c r="I56"/>
  <c r="J56"/>
  <c r="L56"/>
  <c r="I55"/>
  <c r="J55"/>
  <c r="L55"/>
  <c r="I54"/>
  <c r="J54"/>
  <c r="L54"/>
  <c r="I53"/>
  <c r="J53"/>
  <c r="L53"/>
  <c r="I52"/>
  <c r="J52"/>
  <c r="L52"/>
  <c r="I51"/>
  <c r="J51"/>
  <c r="L51"/>
  <c r="I50"/>
  <c r="J50"/>
  <c r="L50"/>
  <c r="I49"/>
  <c r="J49"/>
  <c r="L49"/>
  <c r="H72"/>
  <c r="G72"/>
  <c r="F72"/>
  <c r="K62" l="1"/>
  <c r="K66"/>
  <c r="K58"/>
  <c r="K54"/>
  <c r="K50"/>
  <c r="K70"/>
  <c r="K68"/>
  <c r="K67"/>
  <c r="K64"/>
  <c r="K63"/>
  <c r="K60"/>
  <c r="K56"/>
  <c r="K55"/>
  <c r="K71"/>
  <c r="K69"/>
  <c r="K65"/>
  <c r="K61"/>
  <c r="K59"/>
  <c r="K57"/>
  <c r="K53"/>
  <c r="K52"/>
  <c r="K51"/>
  <c r="K49"/>
  <c r="L47"/>
  <c r="J47"/>
  <c r="I47"/>
  <c r="L48"/>
  <c r="J48"/>
  <c r="I48"/>
  <c r="L36"/>
  <c r="J36"/>
  <c r="I36"/>
  <c r="L37"/>
  <c r="J37"/>
  <c r="I37"/>
  <c r="L38"/>
  <c r="J38"/>
  <c r="I38"/>
  <c r="L39"/>
  <c r="J39"/>
  <c r="I39"/>
  <c r="L40"/>
  <c r="J40"/>
  <c r="I40"/>
  <c r="L41"/>
  <c r="J41"/>
  <c r="I41"/>
  <c r="L42"/>
  <c r="J42"/>
  <c r="I42"/>
  <c r="L43"/>
  <c r="J43"/>
  <c r="I43"/>
  <c r="L44"/>
  <c r="J44"/>
  <c r="I44"/>
  <c r="L45"/>
  <c r="J45"/>
  <c r="I45"/>
  <c r="L46"/>
  <c r="J46"/>
  <c r="I46"/>
  <c r="L29"/>
  <c r="J29"/>
  <c r="I29"/>
  <c r="L30"/>
  <c r="J30"/>
  <c r="I30"/>
  <c r="L31"/>
  <c r="J31"/>
  <c r="I31"/>
  <c r="L32"/>
  <c r="J32"/>
  <c r="I32"/>
  <c r="L33"/>
  <c r="J33"/>
  <c r="I33"/>
  <c r="L34"/>
  <c r="J34"/>
  <c r="I34"/>
  <c r="L35"/>
  <c r="J35"/>
  <c r="I35"/>
  <c r="L22"/>
  <c r="J22"/>
  <c r="I22"/>
  <c r="L23"/>
  <c r="J23"/>
  <c r="I23"/>
  <c r="L24"/>
  <c r="J24"/>
  <c r="I24"/>
  <c r="L25"/>
  <c r="J25"/>
  <c r="I25"/>
  <c r="L26"/>
  <c r="J26"/>
  <c r="I26"/>
  <c r="L27"/>
  <c r="J27"/>
  <c r="I27"/>
  <c r="L28"/>
  <c r="J28"/>
  <c r="I28"/>
  <c r="L12"/>
  <c r="J12"/>
  <c r="I12"/>
  <c r="L13"/>
  <c r="J13"/>
  <c r="I13"/>
  <c r="L14"/>
  <c r="J14"/>
  <c r="I14"/>
  <c r="L15"/>
  <c r="J15"/>
  <c r="I15"/>
  <c r="L16"/>
  <c r="I16"/>
  <c r="L17"/>
  <c r="J17"/>
  <c r="I17"/>
  <c r="L18"/>
  <c r="J18"/>
  <c r="I18"/>
  <c r="L11"/>
  <c r="L75" s="1"/>
  <c r="J11"/>
  <c r="I11"/>
  <c r="L19"/>
  <c r="J19"/>
  <c r="I19"/>
  <c r="L21"/>
  <c r="J21"/>
  <c r="I21"/>
  <c r="L20"/>
  <c r="J20"/>
  <c r="I20"/>
  <c r="L73"/>
  <c r="I72" l="1"/>
  <c r="K46"/>
  <c r="K42"/>
  <c r="K44"/>
  <c r="K40"/>
  <c r="K38"/>
  <c r="K35"/>
  <c r="K32"/>
  <c r="K30"/>
  <c r="K29"/>
  <c r="K28"/>
  <c r="K26"/>
  <c r="K22"/>
  <c r="K21"/>
  <c r="K18"/>
  <c r="K15"/>
  <c r="K14"/>
  <c r="K13"/>
  <c r="K12"/>
  <c r="K11"/>
  <c r="K27"/>
  <c r="K25"/>
  <c r="K24"/>
  <c r="K23"/>
  <c r="K34"/>
  <c r="K33"/>
  <c r="K31"/>
  <c r="K45"/>
  <c r="K43"/>
  <c r="K41"/>
  <c r="K39"/>
  <c r="K37"/>
  <c r="K36"/>
  <c r="K48"/>
  <c r="K47"/>
  <c r="K20"/>
  <c r="K19"/>
  <c r="K17"/>
  <c r="K16"/>
</calcChain>
</file>

<file path=xl/sharedStrings.xml><?xml version="1.0" encoding="utf-8"?>
<sst xmlns="http://schemas.openxmlformats.org/spreadsheetml/2006/main" count="145" uniqueCount="87">
  <si>
    <t>№</t>
  </si>
  <si>
    <t>Ед. изм</t>
  </si>
  <si>
    <t>Коммерческие предложения (руб./ед.изм.)</t>
  </si>
  <si>
    <t>Среднее квадратичное отклонение</t>
  </si>
  <si>
    <t>ИТОГО</t>
  </si>
  <si>
    <r>
      <t>Средняя арифметическая цена за единицу     &lt;</t>
    </r>
    <r>
      <rPr>
        <b/>
        <i/>
        <sz val="10"/>
        <color indexed="8"/>
        <rFont val="Times New Roman"/>
        <family val="1"/>
        <charset val="204"/>
      </rPr>
      <t>ц</t>
    </r>
    <r>
      <rPr>
        <b/>
        <sz val="10"/>
        <color indexed="8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</si>
  <si>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</si>
  <si>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 xml:space="preserve">Наименование </t>
  </si>
  <si>
    <t>ЧУЗ "КБ "РЖД-Медицина" г. Екатеринбург"</t>
  </si>
  <si>
    <t>Метод сопоставимых рыночных цен (анализ рынка)</t>
  </si>
  <si>
    <t>Однородность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</si>
  <si>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</t>
  </si>
  <si>
    <r>
      <rPr>
        <b/>
        <sz val="10"/>
        <color indexed="8"/>
        <rFont val="Times New Roman"/>
        <family val="1"/>
        <charset val="204"/>
      </rPr>
      <t>Расчет Н(М)ЦДпо формуле</t>
    </r>
    <r>
      <rPr>
        <sz val="10"/>
        <color indexed="8"/>
        <rFont val="Times New Roman"/>
        <family val="1"/>
        <charset val="204"/>
      </rPr>
      <t xml:space="preserve">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</si>
  <si>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 xml:space="preserve">Используемый метод определения начальной суммы цен единиц товара
</t>
  </si>
  <si>
    <t>Закупка по план-графику на 2025 год</t>
  </si>
  <si>
    <t xml:space="preserve">Обоснование начальной (максимальной) цены договора на поставку расходных материалов и реагентов для микробиологических исследований
</t>
  </si>
  <si>
    <t>25130105015 (2 857 332,00)</t>
  </si>
  <si>
    <t>Поставщик №1 (Коммерческое предложение № 52 от 10.04.2025 г)</t>
  </si>
  <si>
    <t>Поставщик №2 (Коммерческое предложение № ОЛ-37 от 05.05.2025 г.)</t>
  </si>
  <si>
    <t>Поставщик №3  (Коммерческое предложение № 61 от 05.05.2025 г.)</t>
  </si>
  <si>
    <t>Сухие питательные среды специального назначения для микробиологии. Агар хромогенный для уропатогенных бактерий (Urinary Tract Infections Chromogenic Agar (UTIC)), 500г</t>
  </si>
  <si>
    <t>Бацитрацин 10 ЕД/диск. Реагенты in vitro на дисках для определения чувствительности микроорганизмов к антибиотикам. (5 картриджей по 50 дисков), B-10</t>
  </si>
  <si>
    <t>Набор реагентов для бактериологических исследований "Питательная среда для выделения сальмонелл сухая (Висмут-сульфит-ГРМ агар)" по ТУ 9398-046-78095326-2008 (250гр.)</t>
  </si>
  <si>
    <t>55.476.061 Пробирки. для анализаторов vitek/ vitek 2 biomerieux. 5 мл, 75х12мм, рs, круглодонные.</t>
  </si>
  <si>
    <t>Набор реагентов: питательные среды элективные (избирательные). 116. Агар Эндо (Endo Agar), в соответствии с ГОСТ Р 52814-2007, 500 гр</t>
  </si>
  <si>
    <t>Изделия медицинские вспомогательные для отбора биологических проб и лабораторных исследований: 4. Зонд для отбора проб с тампоном MR в пробирке с наполнителями: транспортная среда Эймса, пластик/вискоза, упак. 100 шт</t>
  </si>
  <si>
    <t>Изделия медицинские для клинико-диагностических лабораторных исследований: Зонд с тампоном в пробирке. (пластик/вискоза, без среды, стерильный), 100 шт/упак</t>
  </si>
  <si>
    <t>Набор реагентов для бактериологических исследований "Питательная среда для выделения и культивирования лактобацилл сухая" (Лактобакагар) по ТУ 9398-104-78095326-2010 (250гр.)</t>
  </si>
  <si>
    <t>ПЕТСАЛ®, Сыворотки диагностические сальмонеллезные адсорбированные для РА, лиофилизат для диагностических целей, O-типовые: (9)</t>
  </si>
  <si>
    <t>Питательная среда для выделения сальмонелл и шигелл сухая. Агар Плоскирева.</t>
  </si>
  <si>
    <t>Набор реагентов: питательные среды специальные. Набор для приготовления шоколадного агара (Modified Chocolate Agar Kit) 5 фл х100 мл</t>
  </si>
  <si>
    <t>Набор реагентов "Калия теллурит, раствор 2%" по ТУ 9385-010- 29508133-2008 (10 ампул по 5 мл)</t>
  </si>
  <si>
    <t>Контрольные материалы для определения активности микроорганизмов. Полоски для теста на образование индола (Kovac's Reagent Strips) - Реактив Ковача (1фл.х 25 шт)</t>
  </si>
  <si>
    <t>Набор реагентов для окраски по Граму «Диахим-Набор для окраски по Граму» по ТУ 9398-019-27428909-2008, 100мл, с сафранином (на 200 определений)</t>
  </si>
  <si>
    <t>Питательная среда для культивирования грибов сухая (бульон Сабуро) по ТУ 9385-031-39484474-2012, 250 г</t>
  </si>
  <si>
    <t>ПЕТСАЛ®, Сыворотки диагностические сальмонеллезные адсорбированные для РА, лиофилизат для диагностических целей, O-типовые: (12)</t>
  </si>
  <si>
    <t>АГНОЛЛА® Сыворотки диагностические шигеллезные адсорбированные для РА, лиофилизат для диагностических целей: Зонне Фазы (I-II)</t>
  </si>
  <si>
    <t>АГНОЛЛА® Сыворотки диагностические шигеллезные адсорбированные для РА, лиофилизат для диагностических целей: поливалентные, Флекснера I-VI, Зонне</t>
  </si>
  <si>
    <t>АГНОЛЛА® Сыворотки диагностические шигеллезные адсорбированные для РА, лиофилизат для диагностических целей. Флекснера поливалентная I-V</t>
  </si>
  <si>
    <t>Изделия медицинские для взятия биопроб на бактериологические исследования "БАКТЕР" в комплектах и в отдельных упаковках по ТУ 9437-001-82867591-2010 в следующих исполнениях: петля микробиологическая 1 мм, (упак 5 шт)</t>
  </si>
  <si>
    <t>Изделия медицинские для взятия биопроб на бактериологические исследования ’’БАКТЕР» в комплектах и в отдельных упаковках по ТУ 9437-001-82867591-2010 в следующих исполнениях: петля микробиологическая 2 мм, (упак 5 шт)</t>
  </si>
  <si>
    <t>Изделия медицинские для взятия биопроб на бактериологические исследования ’’БАКТЕР» в комплектах и в отдельных упаковках по ТУ 9437-001-82867591-2010 в следующих исполнениях: петля микробиологическая 4 мм. (упак 5 шт)</t>
  </si>
  <si>
    <t>Набор реагентов "Системы индикаторные бумажные для идентификации микроорганизмов. Набор № 2 для межродовой и видовой дифференциации энтеробактерий" по ТУ 21.10.60-116-14237183-2017. (13 тестов, 50 анализов)</t>
  </si>
  <si>
    <t>Лизин L (25гр)</t>
  </si>
  <si>
    <t>Спиртовка стеклянная СЛ-2 (на 100 мл с металл.</t>
  </si>
  <si>
    <t>Набор реагентов "Сыворотка крови крупного рогатого скота для культур клеток жидкая" по ТУ 9385-007-13175637-2008, стерильная, ПЭТ, 100 мл</t>
  </si>
  <si>
    <t>Кровь баранья дефибринированная для питательных сред, стерильная 500 мл (Пластик)</t>
  </si>
  <si>
    <t>Ванкомицин 5 мкг/диск. Реагенты in vitro на дисках для определения чувствительности микроорганизмов к антибиотикам.(5 картриджей по 50 дисков), VA-5</t>
  </si>
  <si>
    <t>Норфлоксацин 10 мкг/диск. Реагенты in vitro на дисках для определения чувствительности микроорганизмов к антибиотикам.(5 картриджей по 50 дисков), NOR-10</t>
  </si>
  <si>
    <t>Набор реагентов: питательные среды дифференциально-диагностические. Ацетатный агар, дифференциальный (Acetate Differential Agar), 500г</t>
  </si>
  <si>
    <t>Набор реагентов для контроля микробной загрязненности (цитратный агар Симмонса) "Питательная среда № 14 ГРМ" по ТУ 9398-014-78095326-2006 (250гр.)</t>
  </si>
  <si>
    <t>Набор реагентов для контроля микробной загрязненности (для выращивания грибов) "Питательная среда №2 ГРМ (САБУРО)" по ТУ 9398-002-78095326-2006 (250гр.)</t>
  </si>
  <si>
    <t>Сухие питательные среды специального назначения для микробиологии. Агар хромогенный для кандид (Candida Chromogenic Agar), 500 гр, CondaLab</t>
  </si>
  <si>
    <t>Трифенилтетразолий-2,3,5 хлорид, чда</t>
  </si>
  <si>
    <t>Левофлоксацин 5 мкг/диск. Реагенты in vitro на дисках для определения чувствительности микроорганизмов к антибиотикам.(5 картриджей по 50 дисков), LEV-5</t>
  </si>
  <si>
    <t>Дигностический экспресс-тест для качественного опред.антигенов c.difficile</t>
  </si>
  <si>
    <t>Набор реагентов для бактериологических исследований "Питательная среда для контроля стерильности сухая (Тиогликолевая среда)" по ТУ 9398-040-78095326-2008 (250гр.)</t>
  </si>
  <si>
    <t>ПЕТСАЛ®, Сыворотки диагностические сальмонеллезные адсорбированные для РА, лиофилизат для диагностических целей. О - поливалентные: АВСДЕ</t>
  </si>
  <si>
    <t>Оптохин 5 мкг/диск. Реагенты in vitro на дисках для определения чувствительности микроорганизмов к антибиотикам.(5 картриджей по 50 дисков), OP-5</t>
  </si>
  <si>
    <t>Набор реагентов для визуального выявления Mycoplasma hominis (МИКОПЛАЗМА-50) по ТУ 9398-004-01967164-2009</t>
  </si>
  <si>
    <t>Набор реагентов "Диагностикум эритроцитарный сальмонеллезный Ви-антигенный жидкий" по ТУ 9388-002-68925985-10 (на 20 тестов)</t>
  </si>
  <si>
    <t>Изделия медицинские вспомогательные для отбора биологических проб и лабораторных исследований: 4. Зонд для отбора проб с тампоном MR в пробирке с наполнителями: транспортная среда Эймса, с углём, пластик/вискоза, упак. 100 шт</t>
  </si>
  <si>
    <t>Реагент для идентификации стафилококков в реакции плазмокоагуляции "Плазма кроличья цитратная сухая" по ТУ 21.20.23-008-96299156-2021. Комплект №2: 10 флаконов по 1 мл.</t>
  </si>
  <si>
    <t>Реагенты in vitro «Микро-Ла-Тест» для анализатора микробиологического Multiskan FC. ОКСИтест-определение бактериальной цитохромоксидазы. (50 опр)</t>
  </si>
  <si>
    <t>Сухие питательные среды общего назначения для микробиологии и молекулярной биологии. Основа колумбийского агара (Columbia Agar Base (Eur. Pharm.)), 500г</t>
  </si>
  <si>
    <t>Набор реагентов: питательные среды консервирующие и добавки к питательным средам. 16. HiCombi Двухфазная система для гемокультур (HiCombi Dual Performance Medium) (для взрослых), 10 шт. по 70 мл в упак</t>
  </si>
  <si>
    <t>Набор реагентов СТРЕП-ТЕСТ А, В, С, G. Диагностикумы для выявления стрептококков групп А, В, С, G в реакции коагглютинации, жидкие по ТУ 938881-002-61022398-09. Группа B, на 50 анализов</t>
  </si>
  <si>
    <t>Среда Коринебакагар ,250 гр, Оболенск</t>
  </si>
  <si>
    <t>Контрольные материалы для определения активности микроорганизмов. Диски с гемином для дифференциации видов Haemophilus (X Factor), 50 шт/флак</t>
  </si>
  <si>
    <t>Контрольные материалы для определения активности микроорганизмов. Диски с дифосфопиридиннуклеотидом для дифференциации видов Haemophilus (V Factor), 50 шт/фл</t>
  </si>
  <si>
    <t>Контрольные материалы для определения активности микроорганизмов. Диски с дифосфопиридиннуклеотидом и гемином для дифференциации видов Haemophilus (X+V Factor) 50шт/фл</t>
  </si>
  <si>
    <t>Набор реагентов "ИПС-Биотехновация" питательные среды микробиологические, сухие по ТУ 9385-001-16542938-2012. Магниевая среда. Селективная питательная среда обогащения для бактерий рода Salmonella, сухая, 250г</t>
  </si>
  <si>
    <t>Сухие питательные среды общего назначения для микробиологии и молекулярной биологии. Агар Мюллера-Хинтона (Mueller Hinton Agar), CondaLab, 500г</t>
  </si>
  <si>
    <t>Натрий хлористый (хч)</t>
  </si>
  <si>
    <t>Питательный агар для культивирования микроорганизмов сухой (ГМФ-агар) по ТУ 9385-058- 39484474-2009, 250г</t>
  </si>
  <si>
    <t>Набор реагентов "ИПС-Биотехновация" питательные среды микробиологические, сухие по ТУ 9385-001-16542938-2012. "Среда Кесслера". "Среда для выделения энтеробактерий по признаку ферментации лактозы", 250г</t>
  </si>
  <si>
    <t>Набор реаг для опр. глико Quo-Lab, 50тест</t>
  </si>
  <si>
    <t>Стакан В-1-1000 ТУ 9464-019-29508133-2015 с делением,ТС,</t>
  </si>
  <si>
    <t>Сыворотка диагностическая сальмонеллезная адсорбированная агглютинирующая сухая для РА (ПЕТСАЛ) лиофилизат для диагностических целей моно: О7 - 2мл (ФГУП СПбНИИВС ФМБА России)  ФСР 2007/00231</t>
  </si>
  <si>
    <t>уп</t>
  </si>
  <si>
    <t>шт</t>
  </si>
  <si>
    <t>Кол-во</t>
  </si>
  <si>
    <t>мл</t>
  </si>
  <si>
    <t>Начальная сумма цен единиц товаров не более, руб.:</t>
  </si>
  <si>
    <t>Максимальное значение цены договора  - 2 857 332 (Два миллиона восемьсот пятьдесят семь тысяч триста тридцать два) рубля 00 копеек.</t>
  </si>
  <si>
    <t>Чашки Петри полимерные вентилируемые и невентилируемые, односекционные и многосекционные, однократного применения, стерильные по ТУ 22.29.29-001-00937445-2016. Вариант исполнения: Чашка Петри полимерная 90 х 14,2 вентилируемая, односекционная, однократного применения, стерильная, тип 1.</t>
  </si>
  <si>
    <t>Чашки Петри полимерные вентилируемые и невентилируемые, односекционные и многосекционные, однократного применения, стерильные по ТУ 22.29.29-001-00937445-2016. Вариант исполнения: Чашка Петри полимерная 90 х 16,65 вентилируемая, 3-х секционная, однократного применения, стерильная, тип 1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</si>
</sst>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0"/>
    <numFmt numFmtId="166" formatCode="#,##0.0000000\ _₽"/>
    <numFmt numFmtId="167" formatCode="#,##0.00\ _₽"/>
    <numFmt numFmtId="168" formatCode="0.0000"/>
  </numFmts>
  <fonts count="18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3" fillId="0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0" xfId="0" applyFont="1" applyAlignment="1"/>
    <xf numFmtId="0" fontId="1" fillId="0" borderId="0" xfId="0" applyFont="1" applyAlignment="1">
      <alignment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top"/>
    </xf>
    <xf numFmtId="4" fontId="3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left" vertical="top" wrapText="1"/>
    </xf>
    <xf numFmtId="3" fontId="1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 textRotation="90" wrapText="1"/>
    </xf>
    <xf numFmtId="2" fontId="10" fillId="0" borderId="2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1" fillId="0" borderId="0" xfId="0" applyFont="1"/>
    <xf numFmtId="2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 applyFill="1" applyAlignment="1">
      <alignment wrapText="1"/>
    </xf>
    <xf numFmtId="0" fontId="1" fillId="0" borderId="0" xfId="0" applyFont="1" applyBorder="1"/>
    <xf numFmtId="0" fontId="8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/>
    <xf numFmtId="2" fontId="1" fillId="0" borderId="0" xfId="0" applyNumberFormat="1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5" fillId="0" borderId="0" xfId="0" applyFont="1"/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4" fontId="15" fillId="0" borderId="0" xfId="0" applyNumberFormat="1" applyFont="1"/>
    <xf numFmtId="167" fontId="7" fillId="2" borderId="2" xfId="0" applyNumberFormat="1" applyFont="1" applyFill="1" applyBorder="1" applyAlignment="1">
      <alignment horizontal="center" vertical="center"/>
    </xf>
    <xf numFmtId="167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67" fontId="7" fillId="0" borderId="2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wrapText="1"/>
    </xf>
    <xf numFmtId="168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3" borderId="8" xfId="0" applyFont="1" applyFill="1" applyBorder="1" applyAlignment="1">
      <alignment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3" fillId="0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vertical="top" wrapText="1"/>
    </xf>
    <xf numFmtId="0" fontId="16" fillId="2" borderId="8" xfId="0" applyFont="1" applyFill="1" applyBorder="1" applyAlignment="1">
      <alignment vertical="top" wrapText="1"/>
    </xf>
    <xf numFmtId="0" fontId="16" fillId="2" borderId="2" xfId="0" applyFont="1" applyFill="1" applyBorder="1" applyAlignment="1">
      <alignment wrapText="1"/>
    </xf>
    <xf numFmtId="2" fontId="4" fillId="0" borderId="2" xfId="0" applyNumberFormat="1" applyFont="1" applyBorder="1" applyAlignment="1">
      <alignment horizontal="center" vertical="center" wrapText="1"/>
    </xf>
    <xf numFmtId="167" fontId="4" fillId="0" borderId="0" xfId="0" applyNumberFormat="1" applyFont="1" applyBorder="1" applyAlignment="1">
      <alignment horizontal="left" vertical="center" wrapText="1"/>
    </xf>
    <xf numFmtId="0" fontId="8" fillId="0" borderId="0" xfId="0" applyFont="1"/>
    <xf numFmtId="14" fontId="1" fillId="0" borderId="0" xfId="0" applyNumberFormat="1" applyFont="1" applyAlignment="1">
      <alignment horizontal="left"/>
    </xf>
    <xf numFmtId="0" fontId="4" fillId="2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2" fillId="0" borderId="0" xfId="0" applyFont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8</xdr:row>
      <xdr:rowOff>1057275</xdr:rowOff>
    </xdr:from>
    <xdr:to>
      <xdr:col>10</xdr:col>
      <xdr:colOff>923925</xdr:colOff>
      <xdr:row>8</xdr:row>
      <xdr:rowOff>1533525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3790950"/>
          <a:ext cx="8953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206375</xdr:colOff>
      <xdr:row>8</xdr:row>
      <xdr:rowOff>704850</xdr:rowOff>
    </xdr:from>
    <xdr:to>
      <xdr:col>9</xdr:col>
      <xdr:colOff>946150</xdr:colOff>
      <xdr:row>8</xdr:row>
      <xdr:rowOff>1133475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3451225"/>
          <a:ext cx="7397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8</xdr:row>
      <xdr:rowOff>1685925</xdr:rowOff>
    </xdr:from>
    <xdr:to>
      <xdr:col>11</xdr:col>
      <xdr:colOff>1466850</xdr:colOff>
      <xdr:row>8</xdr:row>
      <xdr:rowOff>1685925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4419600"/>
          <a:ext cx="1466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11</xdr:col>
      <xdr:colOff>123825</xdr:colOff>
      <xdr:row>8</xdr:row>
      <xdr:rowOff>1285875</xdr:rowOff>
    </xdr:from>
    <xdr:to>
      <xdr:col>11</xdr:col>
      <xdr:colOff>285750</xdr:colOff>
      <xdr:row>8</xdr:row>
      <xdr:rowOff>1504950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4019550"/>
          <a:ext cx="1619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94"/>
  <sheetViews>
    <sheetView tabSelected="1" view="pageBreakPreview" topLeftCell="A73" zoomScaleSheetLayoutView="100" workbookViewId="0">
      <selection activeCell="B79" sqref="B79:C80"/>
    </sheetView>
  </sheetViews>
  <sheetFormatPr defaultRowHeight="12.75"/>
  <cols>
    <col min="1" max="1" width="2" style="1" customWidth="1"/>
    <col min="2" max="2" width="4.7109375" style="1" customWidth="1"/>
    <col min="3" max="3" width="30.7109375" style="1" customWidth="1"/>
    <col min="4" max="4" width="6.28515625" style="1" customWidth="1"/>
    <col min="5" max="5" width="9" style="1" customWidth="1"/>
    <col min="6" max="6" width="10.5703125" style="1" customWidth="1"/>
    <col min="7" max="7" width="11" style="1" customWidth="1"/>
    <col min="8" max="8" width="10.7109375" style="1" customWidth="1"/>
    <col min="9" max="9" width="14.5703125" style="1" customWidth="1"/>
    <col min="10" max="10" width="19.85546875" style="1" customWidth="1"/>
    <col min="11" max="11" width="16.42578125" style="1" customWidth="1"/>
    <col min="12" max="12" width="23.140625" style="1" customWidth="1"/>
    <col min="13" max="13" width="9.140625" style="1"/>
    <col min="14" max="14" width="11.7109375" style="1" bestFit="1" customWidth="1"/>
    <col min="15" max="15" width="10.42578125" style="1" bestFit="1" customWidth="1"/>
    <col min="16" max="246" width="9.140625" style="1"/>
    <col min="247" max="247" width="3.140625" style="1" customWidth="1"/>
    <col min="248" max="248" width="15.5703125" style="1" customWidth="1"/>
    <col min="249" max="249" width="55.140625" style="1" customWidth="1"/>
    <col min="250" max="250" width="5.85546875" style="1" customWidth="1"/>
    <col min="251" max="251" width="6.85546875" style="1" customWidth="1"/>
    <col min="252" max="254" width="10.5703125" style="1" customWidth="1"/>
    <col min="255" max="261" width="0" style="1" hidden="1" customWidth="1"/>
    <col min="262" max="262" width="11.42578125" style="1" bestFit="1" customWidth="1"/>
    <col min="263" max="263" width="12.5703125" style="1" customWidth="1"/>
    <col min="264" max="264" width="14" style="1" customWidth="1"/>
    <col min="265" max="265" width="22.42578125" style="1" customWidth="1"/>
    <col min="266" max="266" width="10.5703125" style="1" bestFit="1" customWidth="1"/>
    <col min="267" max="267" width="9.42578125" style="1" bestFit="1" customWidth="1"/>
    <col min="268" max="268" width="11.85546875" style="1" customWidth="1"/>
    <col min="269" max="502" width="9.140625" style="1"/>
    <col min="503" max="503" width="3.140625" style="1" customWidth="1"/>
    <col min="504" max="504" width="15.5703125" style="1" customWidth="1"/>
    <col min="505" max="505" width="55.140625" style="1" customWidth="1"/>
    <col min="506" max="506" width="5.85546875" style="1" customWidth="1"/>
    <col min="507" max="507" width="6.85546875" style="1" customWidth="1"/>
    <col min="508" max="510" width="10.5703125" style="1" customWidth="1"/>
    <col min="511" max="517" width="0" style="1" hidden="1" customWidth="1"/>
    <col min="518" max="518" width="11.42578125" style="1" bestFit="1" customWidth="1"/>
    <col min="519" max="519" width="12.5703125" style="1" customWidth="1"/>
    <col min="520" max="520" width="14" style="1" customWidth="1"/>
    <col min="521" max="521" width="22.42578125" style="1" customWidth="1"/>
    <col min="522" max="522" width="10.5703125" style="1" bestFit="1" customWidth="1"/>
    <col min="523" max="523" width="9.42578125" style="1" bestFit="1" customWidth="1"/>
    <col min="524" max="524" width="11.85546875" style="1" customWidth="1"/>
    <col min="525" max="758" width="9.140625" style="1"/>
    <col min="759" max="759" width="3.140625" style="1" customWidth="1"/>
    <col min="760" max="760" width="15.5703125" style="1" customWidth="1"/>
    <col min="761" max="761" width="55.140625" style="1" customWidth="1"/>
    <col min="762" max="762" width="5.85546875" style="1" customWidth="1"/>
    <col min="763" max="763" width="6.85546875" style="1" customWidth="1"/>
    <col min="764" max="766" width="10.5703125" style="1" customWidth="1"/>
    <col min="767" max="773" width="0" style="1" hidden="1" customWidth="1"/>
    <col min="774" max="774" width="11.42578125" style="1" bestFit="1" customWidth="1"/>
    <col min="775" max="775" width="12.5703125" style="1" customWidth="1"/>
    <col min="776" max="776" width="14" style="1" customWidth="1"/>
    <col min="777" max="777" width="22.42578125" style="1" customWidth="1"/>
    <col min="778" max="778" width="10.5703125" style="1" bestFit="1" customWidth="1"/>
    <col min="779" max="779" width="9.42578125" style="1" bestFit="1" customWidth="1"/>
    <col min="780" max="780" width="11.85546875" style="1" customWidth="1"/>
    <col min="781" max="1014" width="9.140625" style="1"/>
    <col min="1015" max="1015" width="3.140625" style="1" customWidth="1"/>
    <col min="1016" max="1016" width="15.5703125" style="1" customWidth="1"/>
    <col min="1017" max="1017" width="55.140625" style="1" customWidth="1"/>
    <col min="1018" max="1018" width="5.85546875" style="1" customWidth="1"/>
    <col min="1019" max="1019" width="6.85546875" style="1" customWidth="1"/>
    <col min="1020" max="1022" width="10.5703125" style="1" customWidth="1"/>
    <col min="1023" max="1029" width="0" style="1" hidden="1" customWidth="1"/>
    <col min="1030" max="1030" width="11.42578125" style="1" bestFit="1" customWidth="1"/>
    <col min="1031" max="1031" width="12.5703125" style="1" customWidth="1"/>
    <col min="1032" max="1032" width="14" style="1" customWidth="1"/>
    <col min="1033" max="1033" width="22.42578125" style="1" customWidth="1"/>
    <col min="1034" max="1034" width="10.5703125" style="1" bestFit="1" customWidth="1"/>
    <col min="1035" max="1035" width="9.42578125" style="1" bestFit="1" customWidth="1"/>
    <col min="1036" max="1036" width="11.85546875" style="1" customWidth="1"/>
    <col min="1037" max="1270" width="9.140625" style="1"/>
    <col min="1271" max="1271" width="3.140625" style="1" customWidth="1"/>
    <col min="1272" max="1272" width="15.5703125" style="1" customWidth="1"/>
    <col min="1273" max="1273" width="55.140625" style="1" customWidth="1"/>
    <col min="1274" max="1274" width="5.85546875" style="1" customWidth="1"/>
    <col min="1275" max="1275" width="6.85546875" style="1" customWidth="1"/>
    <col min="1276" max="1278" width="10.5703125" style="1" customWidth="1"/>
    <col min="1279" max="1285" width="0" style="1" hidden="1" customWidth="1"/>
    <col min="1286" max="1286" width="11.42578125" style="1" bestFit="1" customWidth="1"/>
    <col min="1287" max="1287" width="12.5703125" style="1" customWidth="1"/>
    <col min="1288" max="1288" width="14" style="1" customWidth="1"/>
    <col min="1289" max="1289" width="22.42578125" style="1" customWidth="1"/>
    <col min="1290" max="1290" width="10.5703125" style="1" bestFit="1" customWidth="1"/>
    <col min="1291" max="1291" width="9.42578125" style="1" bestFit="1" customWidth="1"/>
    <col min="1292" max="1292" width="11.85546875" style="1" customWidth="1"/>
    <col min="1293" max="1526" width="9.140625" style="1"/>
    <col min="1527" max="1527" width="3.140625" style="1" customWidth="1"/>
    <col min="1528" max="1528" width="15.5703125" style="1" customWidth="1"/>
    <col min="1529" max="1529" width="55.140625" style="1" customWidth="1"/>
    <col min="1530" max="1530" width="5.85546875" style="1" customWidth="1"/>
    <col min="1531" max="1531" width="6.85546875" style="1" customWidth="1"/>
    <col min="1532" max="1534" width="10.5703125" style="1" customWidth="1"/>
    <col min="1535" max="1541" width="0" style="1" hidden="1" customWidth="1"/>
    <col min="1542" max="1542" width="11.42578125" style="1" bestFit="1" customWidth="1"/>
    <col min="1543" max="1543" width="12.5703125" style="1" customWidth="1"/>
    <col min="1544" max="1544" width="14" style="1" customWidth="1"/>
    <col min="1545" max="1545" width="22.42578125" style="1" customWidth="1"/>
    <col min="1546" max="1546" width="10.5703125" style="1" bestFit="1" customWidth="1"/>
    <col min="1547" max="1547" width="9.42578125" style="1" bestFit="1" customWidth="1"/>
    <col min="1548" max="1548" width="11.85546875" style="1" customWidth="1"/>
    <col min="1549" max="1782" width="9.140625" style="1"/>
    <col min="1783" max="1783" width="3.140625" style="1" customWidth="1"/>
    <col min="1784" max="1784" width="15.5703125" style="1" customWidth="1"/>
    <col min="1785" max="1785" width="55.140625" style="1" customWidth="1"/>
    <col min="1786" max="1786" width="5.85546875" style="1" customWidth="1"/>
    <col min="1787" max="1787" width="6.85546875" style="1" customWidth="1"/>
    <col min="1788" max="1790" width="10.5703125" style="1" customWidth="1"/>
    <col min="1791" max="1797" width="0" style="1" hidden="1" customWidth="1"/>
    <col min="1798" max="1798" width="11.42578125" style="1" bestFit="1" customWidth="1"/>
    <col min="1799" max="1799" width="12.5703125" style="1" customWidth="1"/>
    <col min="1800" max="1800" width="14" style="1" customWidth="1"/>
    <col min="1801" max="1801" width="22.42578125" style="1" customWidth="1"/>
    <col min="1802" max="1802" width="10.5703125" style="1" bestFit="1" customWidth="1"/>
    <col min="1803" max="1803" width="9.42578125" style="1" bestFit="1" customWidth="1"/>
    <col min="1804" max="1804" width="11.85546875" style="1" customWidth="1"/>
    <col min="1805" max="2038" width="9.140625" style="1"/>
    <col min="2039" max="2039" width="3.140625" style="1" customWidth="1"/>
    <col min="2040" max="2040" width="15.5703125" style="1" customWidth="1"/>
    <col min="2041" max="2041" width="55.140625" style="1" customWidth="1"/>
    <col min="2042" max="2042" width="5.85546875" style="1" customWidth="1"/>
    <col min="2043" max="2043" width="6.85546875" style="1" customWidth="1"/>
    <col min="2044" max="2046" width="10.5703125" style="1" customWidth="1"/>
    <col min="2047" max="2053" width="0" style="1" hidden="1" customWidth="1"/>
    <col min="2054" max="2054" width="11.42578125" style="1" bestFit="1" customWidth="1"/>
    <col min="2055" max="2055" width="12.5703125" style="1" customWidth="1"/>
    <col min="2056" max="2056" width="14" style="1" customWidth="1"/>
    <col min="2057" max="2057" width="22.42578125" style="1" customWidth="1"/>
    <col min="2058" max="2058" width="10.5703125" style="1" bestFit="1" customWidth="1"/>
    <col min="2059" max="2059" width="9.42578125" style="1" bestFit="1" customWidth="1"/>
    <col min="2060" max="2060" width="11.85546875" style="1" customWidth="1"/>
    <col min="2061" max="2294" width="9.140625" style="1"/>
    <col min="2295" max="2295" width="3.140625" style="1" customWidth="1"/>
    <col min="2296" max="2296" width="15.5703125" style="1" customWidth="1"/>
    <col min="2297" max="2297" width="55.140625" style="1" customWidth="1"/>
    <col min="2298" max="2298" width="5.85546875" style="1" customWidth="1"/>
    <col min="2299" max="2299" width="6.85546875" style="1" customWidth="1"/>
    <col min="2300" max="2302" width="10.5703125" style="1" customWidth="1"/>
    <col min="2303" max="2309" width="0" style="1" hidden="1" customWidth="1"/>
    <col min="2310" max="2310" width="11.42578125" style="1" bestFit="1" customWidth="1"/>
    <col min="2311" max="2311" width="12.5703125" style="1" customWidth="1"/>
    <col min="2312" max="2312" width="14" style="1" customWidth="1"/>
    <col min="2313" max="2313" width="22.42578125" style="1" customWidth="1"/>
    <col min="2314" max="2314" width="10.5703125" style="1" bestFit="1" customWidth="1"/>
    <col min="2315" max="2315" width="9.42578125" style="1" bestFit="1" customWidth="1"/>
    <col min="2316" max="2316" width="11.85546875" style="1" customWidth="1"/>
    <col min="2317" max="2550" width="9.140625" style="1"/>
    <col min="2551" max="2551" width="3.140625" style="1" customWidth="1"/>
    <col min="2552" max="2552" width="15.5703125" style="1" customWidth="1"/>
    <col min="2553" max="2553" width="55.140625" style="1" customWidth="1"/>
    <col min="2554" max="2554" width="5.85546875" style="1" customWidth="1"/>
    <col min="2555" max="2555" width="6.85546875" style="1" customWidth="1"/>
    <col min="2556" max="2558" width="10.5703125" style="1" customWidth="1"/>
    <col min="2559" max="2565" width="0" style="1" hidden="1" customWidth="1"/>
    <col min="2566" max="2566" width="11.42578125" style="1" bestFit="1" customWidth="1"/>
    <col min="2567" max="2567" width="12.5703125" style="1" customWidth="1"/>
    <col min="2568" max="2568" width="14" style="1" customWidth="1"/>
    <col min="2569" max="2569" width="22.42578125" style="1" customWidth="1"/>
    <col min="2570" max="2570" width="10.5703125" style="1" bestFit="1" customWidth="1"/>
    <col min="2571" max="2571" width="9.42578125" style="1" bestFit="1" customWidth="1"/>
    <col min="2572" max="2572" width="11.85546875" style="1" customWidth="1"/>
    <col min="2573" max="2806" width="9.140625" style="1"/>
    <col min="2807" max="2807" width="3.140625" style="1" customWidth="1"/>
    <col min="2808" max="2808" width="15.5703125" style="1" customWidth="1"/>
    <col min="2809" max="2809" width="55.140625" style="1" customWidth="1"/>
    <col min="2810" max="2810" width="5.85546875" style="1" customWidth="1"/>
    <col min="2811" max="2811" width="6.85546875" style="1" customWidth="1"/>
    <col min="2812" max="2814" width="10.5703125" style="1" customWidth="1"/>
    <col min="2815" max="2821" width="0" style="1" hidden="1" customWidth="1"/>
    <col min="2822" max="2822" width="11.42578125" style="1" bestFit="1" customWidth="1"/>
    <col min="2823" max="2823" width="12.5703125" style="1" customWidth="1"/>
    <col min="2824" max="2824" width="14" style="1" customWidth="1"/>
    <col min="2825" max="2825" width="22.42578125" style="1" customWidth="1"/>
    <col min="2826" max="2826" width="10.5703125" style="1" bestFit="1" customWidth="1"/>
    <col min="2827" max="2827" width="9.42578125" style="1" bestFit="1" customWidth="1"/>
    <col min="2828" max="2828" width="11.85546875" style="1" customWidth="1"/>
    <col min="2829" max="3062" width="9.140625" style="1"/>
    <col min="3063" max="3063" width="3.140625" style="1" customWidth="1"/>
    <col min="3064" max="3064" width="15.5703125" style="1" customWidth="1"/>
    <col min="3065" max="3065" width="55.140625" style="1" customWidth="1"/>
    <col min="3066" max="3066" width="5.85546875" style="1" customWidth="1"/>
    <col min="3067" max="3067" width="6.85546875" style="1" customWidth="1"/>
    <col min="3068" max="3070" width="10.5703125" style="1" customWidth="1"/>
    <col min="3071" max="3077" width="0" style="1" hidden="1" customWidth="1"/>
    <col min="3078" max="3078" width="11.42578125" style="1" bestFit="1" customWidth="1"/>
    <col min="3079" max="3079" width="12.5703125" style="1" customWidth="1"/>
    <col min="3080" max="3080" width="14" style="1" customWidth="1"/>
    <col min="3081" max="3081" width="22.42578125" style="1" customWidth="1"/>
    <col min="3082" max="3082" width="10.5703125" style="1" bestFit="1" customWidth="1"/>
    <col min="3083" max="3083" width="9.42578125" style="1" bestFit="1" customWidth="1"/>
    <col min="3084" max="3084" width="11.85546875" style="1" customWidth="1"/>
    <col min="3085" max="3318" width="9.140625" style="1"/>
    <col min="3319" max="3319" width="3.140625" style="1" customWidth="1"/>
    <col min="3320" max="3320" width="15.5703125" style="1" customWidth="1"/>
    <col min="3321" max="3321" width="55.140625" style="1" customWidth="1"/>
    <col min="3322" max="3322" width="5.85546875" style="1" customWidth="1"/>
    <col min="3323" max="3323" width="6.85546875" style="1" customWidth="1"/>
    <col min="3324" max="3326" width="10.5703125" style="1" customWidth="1"/>
    <col min="3327" max="3333" width="0" style="1" hidden="1" customWidth="1"/>
    <col min="3334" max="3334" width="11.42578125" style="1" bestFit="1" customWidth="1"/>
    <col min="3335" max="3335" width="12.5703125" style="1" customWidth="1"/>
    <col min="3336" max="3336" width="14" style="1" customWidth="1"/>
    <col min="3337" max="3337" width="22.42578125" style="1" customWidth="1"/>
    <col min="3338" max="3338" width="10.5703125" style="1" bestFit="1" customWidth="1"/>
    <col min="3339" max="3339" width="9.42578125" style="1" bestFit="1" customWidth="1"/>
    <col min="3340" max="3340" width="11.85546875" style="1" customWidth="1"/>
    <col min="3341" max="3574" width="9.140625" style="1"/>
    <col min="3575" max="3575" width="3.140625" style="1" customWidth="1"/>
    <col min="3576" max="3576" width="15.5703125" style="1" customWidth="1"/>
    <col min="3577" max="3577" width="55.140625" style="1" customWidth="1"/>
    <col min="3578" max="3578" width="5.85546875" style="1" customWidth="1"/>
    <col min="3579" max="3579" width="6.85546875" style="1" customWidth="1"/>
    <col min="3580" max="3582" width="10.5703125" style="1" customWidth="1"/>
    <col min="3583" max="3589" width="0" style="1" hidden="1" customWidth="1"/>
    <col min="3590" max="3590" width="11.42578125" style="1" bestFit="1" customWidth="1"/>
    <col min="3591" max="3591" width="12.5703125" style="1" customWidth="1"/>
    <col min="3592" max="3592" width="14" style="1" customWidth="1"/>
    <col min="3593" max="3593" width="22.42578125" style="1" customWidth="1"/>
    <col min="3594" max="3594" width="10.5703125" style="1" bestFit="1" customWidth="1"/>
    <col min="3595" max="3595" width="9.42578125" style="1" bestFit="1" customWidth="1"/>
    <col min="3596" max="3596" width="11.85546875" style="1" customWidth="1"/>
    <col min="3597" max="3830" width="9.140625" style="1"/>
    <col min="3831" max="3831" width="3.140625" style="1" customWidth="1"/>
    <col min="3832" max="3832" width="15.5703125" style="1" customWidth="1"/>
    <col min="3833" max="3833" width="55.140625" style="1" customWidth="1"/>
    <col min="3834" max="3834" width="5.85546875" style="1" customWidth="1"/>
    <col min="3835" max="3835" width="6.85546875" style="1" customWidth="1"/>
    <col min="3836" max="3838" width="10.5703125" style="1" customWidth="1"/>
    <col min="3839" max="3845" width="0" style="1" hidden="1" customWidth="1"/>
    <col min="3846" max="3846" width="11.42578125" style="1" bestFit="1" customWidth="1"/>
    <col min="3847" max="3847" width="12.5703125" style="1" customWidth="1"/>
    <col min="3848" max="3848" width="14" style="1" customWidth="1"/>
    <col min="3849" max="3849" width="22.42578125" style="1" customWidth="1"/>
    <col min="3850" max="3850" width="10.5703125" style="1" bestFit="1" customWidth="1"/>
    <col min="3851" max="3851" width="9.42578125" style="1" bestFit="1" customWidth="1"/>
    <col min="3852" max="3852" width="11.85546875" style="1" customWidth="1"/>
    <col min="3853" max="4086" width="9.140625" style="1"/>
    <col min="4087" max="4087" width="3.140625" style="1" customWidth="1"/>
    <col min="4088" max="4088" width="15.5703125" style="1" customWidth="1"/>
    <col min="4089" max="4089" width="55.140625" style="1" customWidth="1"/>
    <col min="4090" max="4090" width="5.85546875" style="1" customWidth="1"/>
    <col min="4091" max="4091" width="6.85546875" style="1" customWidth="1"/>
    <col min="4092" max="4094" width="10.5703125" style="1" customWidth="1"/>
    <col min="4095" max="4101" width="0" style="1" hidden="1" customWidth="1"/>
    <col min="4102" max="4102" width="11.42578125" style="1" bestFit="1" customWidth="1"/>
    <col min="4103" max="4103" width="12.5703125" style="1" customWidth="1"/>
    <col min="4104" max="4104" width="14" style="1" customWidth="1"/>
    <col min="4105" max="4105" width="22.42578125" style="1" customWidth="1"/>
    <col min="4106" max="4106" width="10.5703125" style="1" bestFit="1" customWidth="1"/>
    <col min="4107" max="4107" width="9.42578125" style="1" bestFit="1" customWidth="1"/>
    <col min="4108" max="4108" width="11.85546875" style="1" customWidth="1"/>
    <col min="4109" max="4342" width="9.140625" style="1"/>
    <col min="4343" max="4343" width="3.140625" style="1" customWidth="1"/>
    <col min="4344" max="4344" width="15.5703125" style="1" customWidth="1"/>
    <col min="4345" max="4345" width="55.140625" style="1" customWidth="1"/>
    <col min="4346" max="4346" width="5.85546875" style="1" customWidth="1"/>
    <col min="4347" max="4347" width="6.85546875" style="1" customWidth="1"/>
    <col min="4348" max="4350" width="10.5703125" style="1" customWidth="1"/>
    <col min="4351" max="4357" width="0" style="1" hidden="1" customWidth="1"/>
    <col min="4358" max="4358" width="11.42578125" style="1" bestFit="1" customWidth="1"/>
    <col min="4359" max="4359" width="12.5703125" style="1" customWidth="1"/>
    <col min="4360" max="4360" width="14" style="1" customWidth="1"/>
    <col min="4361" max="4361" width="22.42578125" style="1" customWidth="1"/>
    <col min="4362" max="4362" width="10.5703125" style="1" bestFit="1" customWidth="1"/>
    <col min="4363" max="4363" width="9.42578125" style="1" bestFit="1" customWidth="1"/>
    <col min="4364" max="4364" width="11.85546875" style="1" customWidth="1"/>
    <col min="4365" max="4598" width="9.140625" style="1"/>
    <col min="4599" max="4599" width="3.140625" style="1" customWidth="1"/>
    <col min="4600" max="4600" width="15.5703125" style="1" customWidth="1"/>
    <col min="4601" max="4601" width="55.140625" style="1" customWidth="1"/>
    <col min="4602" max="4602" width="5.85546875" style="1" customWidth="1"/>
    <col min="4603" max="4603" width="6.85546875" style="1" customWidth="1"/>
    <col min="4604" max="4606" width="10.5703125" style="1" customWidth="1"/>
    <col min="4607" max="4613" width="0" style="1" hidden="1" customWidth="1"/>
    <col min="4614" max="4614" width="11.42578125" style="1" bestFit="1" customWidth="1"/>
    <col min="4615" max="4615" width="12.5703125" style="1" customWidth="1"/>
    <col min="4616" max="4616" width="14" style="1" customWidth="1"/>
    <col min="4617" max="4617" width="22.42578125" style="1" customWidth="1"/>
    <col min="4618" max="4618" width="10.5703125" style="1" bestFit="1" customWidth="1"/>
    <col min="4619" max="4619" width="9.42578125" style="1" bestFit="1" customWidth="1"/>
    <col min="4620" max="4620" width="11.85546875" style="1" customWidth="1"/>
    <col min="4621" max="4854" width="9.140625" style="1"/>
    <col min="4855" max="4855" width="3.140625" style="1" customWidth="1"/>
    <col min="4856" max="4856" width="15.5703125" style="1" customWidth="1"/>
    <col min="4857" max="4857" width="55.140625" style="1" customWidth="1"/>
    <col min="4858" max="4858" width="5.85546875" style="1" customWidth="1"/>
    <col min="4859" max="4859" width="6.85546875" style="1" customWidth="1"/>
    <col min="4860" max="4862" width="10.5703125" style="1" customWidth="1"/>
    <col min="4863" max="4869" width="0" style="1" hidden="1" customWidth="1"/>
    <col min="4870" max="4870" width="11.42578125" style="1" bestFit="1" customWidth="1"/>
    <col min="4871" max="4871" width="12.5703125" style="1" customWidth="1"/>
    <col min="4872" max="4872" width="14" style="1" customWidth="1"/>
    <col min="4873" max="4873" width="22.42578125" style="1" customWidth="1"/>
    <col min="4874" max="4874" width="10.5703125" style="1" bestFit="1" customWidth="1"/>
    <col min="4875" max="4875" width="9.42578125" style="1" bestFit="1" customWidth="1"/>
    <col min="4876" max="4876" width="11.85546875" style="1" customWidth="1"/>
    <col min="4877" max="5110" width="9.140625" style="1"/>
    <col min="5111" max="5111" width="3.140625" style="1" customWidth="1"/>
    <col min="5112" max="5112" width="15.5703125" style="1" customWidth="1"/>
    <col min="5113" max="5113" width="55.140625" style="1" customWidth="1"/>
    <col min="5114" max="5114" width="5.85546875" style="1" customWidth="1"/>
    <col min="5115" max="5115" width="6.85546875" style="1" customWidth="1"/>
    <col min="5116" max="5118" width="10.5703125" style="1" customWidth="1"/>
    <col min="5119" max="5125" width="0" style="1" hidden="1" customWidth="1"/>
    <col min="5126" max="5126" width="11.42578125" style="1" bestFit="1" customWidth="1"/>
    <col min="5127" max="5127" width="12.5703125" style="1" customWidth="1"/>
    <col min="5128" max="5128" width="14" style="1" customWidth="1"/>
    <col min="5129" max="5129" width="22.42578125" style="1" customWidth="1"/>
    <col min="5130" max="5130" width="10.5703125" style="1" bestFit="1" customWidth="1"/>
    <col min="5131" max="5131" width="9.42578125" style="1" bestFit="1" customWidth="1"/>
    <col min="5132" max="5132" width="11.85546875" style="1" customWidth="1"/>
    <col min="5133" max="5366" width="9.140625" style="1"/>
    <col min="5367" max="5367" width="3.140625" style="1" customWidth="1"/>
    <col min="5368" max="5368" width="15.5703125" style="1" customWidth="1"/>
    <col min="5369" max="5369" width="55.140625" style="1" customWidth="1"/>
    <col min="5370" max="5370" width="5.85546875" style="1" customWidth="1"/>
    <col min="5371" max="5371" width="6.85546875" style="1" customWidth="1"/>
    <col min="5372" max="5374" width="10.5703125" style="1" customWidth="1"/>
    <col min="5375" max="5381" width="0" style="1" hidden="1" customWidth="1"/>
    <col min="5382" max="5382" width="11.42578125" style="1" bestFit="1" customWidth="1"/>
    <col min="5383" max="5383" width="12.5703125" style="1" customWidth="1"/>
    <col min="5384" max="5384" width="14" style="1" customWidth="1"/>
    <col min="5385" max="5385" width="22.42578125" style="1" customWidth="1"/>
    <col min="5386" max="5386" width="10.5703125" style="1" bestFit="1" customWidth="1"/>
    <col min="5387" max="5387" width="9.42578125" style="1" bestFit="1" customWidth="1"/>
    <col min="5388" max="5388" width="11.85546875" style="1" customWidth="1"/>
    <col min="5389" max="5622" width="9.140625" style="1"/>
    <col min="5623" max="5623" width="3.140625" style="1" customWidth="1"/>
    <col min="5624" max="5624" width="15.5703125" style="1" customWidth="1"/>
    <col min="5625" max="5625" width="55.140625" style="1" customWidth="1"/>
    <col min="5626" max="5626" width="5.85546875" style="1" customWidth="1"/>
    <col min="5627" max="5627" width="6.85546875" style="1" customWidth="1"/>
    <col min="5628" max="5630" width="10.5703125" style="1" customWidth="1"/>
    <col min="5631" max="5637" width="0" style="1" hidden="1" customWidth="1"/>
    <col min="5638" max="5638" width="11.42578125" style="1" bestFit="1" customWidth="1"/>
    <col min="5639" max="5639" width="12.5703125" style="1" customWidth="1"/>
    <col min="5640" max="5640" width="14" style="1" customWidth="1"/>
    <col min="5641" max="5641" width="22.42578125" style="1" customWidth="1"/>
    <col min="5642" max="5642" width="10.5703125" style="1" bestFit="1" customWidth="1"/>
    <col min="5643" max="5643" width="9.42578125" style="1" bestFit="1" customWidth="1"/>
    <col min="5644" max="5644" width="11.85546875" style="1" customWidth="1"/>
    <col min="5645" max="5878" width="9.140625" style="1"/>
    <col min="5879" max="5879" width="3.140625" style="1" customWidth="1"/>
    <col min="5880" max="5880" width="15.5703125" style="1" customWidth="1"/>
    <col min="5881" max="5881" width="55.140625" style="1" customWidth="1"/>
    <col min="5882" max="5882" width="5.85546875" style="1" customWidth="1"/>
    <col min="5883" max="5883" width="6.85546875" style="1" customWidth="1"/>
    <col min="5884" max="5886" width="10.5703125" style="1" customWidth="1"/>
    <col min="5887" max="5893" width="0" style="1" hidden="1" customWidth="1"/>
    <col min="5894" max="5894" width="11.42578125" style="1" bestFit="1" customWidth="1"/>
    <col min="5895" max="5895" width="12.5703125" style="1" customWidth="1"/>
    <col min="5896" max="5896" width="14" style="1" customWidth="1"/>
    <col min="5897" max="5897" width="22.42578125" style="1" customWidth="1"/>
    <col min="5898" max="5898" width="10.5703125" style="1" bestFit="1" customWidth="1"/>
    <col min="5899" max="5899" width="9.42578125" style="1" bestFit="1" customWidth="1"/>
    <col min="5900" max="5900" width="11.85546875" style="1" customWidth="1"/>
    <col min="5901" max="6134" width="9.140625" style="1"/>
    <col min="6135" max="6135" width="3.140625" style="1" customWidth="1"/>
    <col min="6136" max="6136" width="15.5703125" style="1" customWidth="1"/>
    <col min="6137" max="6137" width="55.140625" style="1" customWidth="1"/>
    <col min="6138" max="6138" width="5.85546875" style="1" customWidth="1"/>
    <col min="6139" max="6139" width="6.85546875" style="1" customWidth="1"/>
    <col min="6140" max="6142" width="10.5703125" style="1" customWidth="1"/>
    <col min="6143" max="6149" width="0" style="1" hidden="1" customWidth="1"/>
    <col min="6150" max="6150" width="11.42578125" style="1" bestFit="1" customWidth="1"/>
    <col min="6151" max="6151" width="12.5703125" style="1" customWidth="1"/>
    <col min="6152" max="6152" width="14" style="1" customWidth="1"/>
    <col min="6153" max="6153" width="22.42578125" style="1" customWidth="1"/>
    <col min="6154" max="6154" width="10.5703125" style="1" bestFit="1" customWidth="1"/>
    <col min="6155" max="6155" width="9.42578125" style="1" bestFit="1" customWidth="1"/>
    <col min="6156" max="6156" width="11.85546875" style="1" customWidth="1"/>
    <col min="6157" max="6390" width="9.140625" style="1"/>
    <col min="6391" max="6391" width="3.140625" style="1" customWidth="1"/>
    <col min="6392" max="6392" width="15.5703125" style="1" customWidth="1"/>
    <col min="6393" max="6393" width="55.140625" style="1" customWidth="1"/>
    <col min="6394" max="6394" width="5.85546875" style="1" customWidth="1"/>
    <col min="6395" max="6395" width="6.85546875" style="1" customWidth="1"/>
    <col min="6396" max="6398" width="10.5703125" style="1" customWidth="1"/>
    <col min="6399" max="6405" width="0" style="1" hidden="1" customWidth="1"/>
    <col min="6406" max="6406" width="11.42578125" style="1" bestFit="1" customWidth="1"/>
    <col min="6407" max="6407" width="12.5703125" style="1" customWidth="1"/>
    <col min="6408" max="6408" width="14" style="1" customWidth="1"/>
    <col min="6409" max="6409" width="22.42578125" style="1" customWidth="1"/>
    <col min="6410" max="6410" width="10.5703125" style="1" bestFit="1" customWidth="1"/>
    <col min="6411" max="6411" width="9.42578125" style="1" bestFit="1" customWidth="1"/>
    <col min="6412" max="6412" width="11.85546875" style="1" customWidth="1"/>
    <col min="6413" max="6646" width="9.140625" style="1"/>
    <col min="6647" max="6647" width="3.140625" style="1" customWidth="1"/>
    <col min="6648" max="6648" width="15.5703125" style="1" customWidth="1"/>
    <col min="6649" max="6649" width="55.140625" style="1" customWidth="1"/>
    <col min="6650" max="6650" width="5.85546875" style="1" customWidth="1"/>
    <col min="6651" max="6651" width="6.85546875" style="1" customWidth="1"/>
    <col min="6652" max="6654" width="10.5703125" style="1" customWidth="1"/>
    <col min="6655" max="6661" width="0" style="1" hidden="1" customWidth="1"/>
    <col min="6662" max="6662" width="11.42578125" style="1" bestFit="1" customWidth="1"/>
    <col min="6663" max="6663" width="12.5703125" style="1" customWidth="1"/>
    <col min="6664" max="6664" width="14" style="1" customWidth="1"/>
    <col min="6665" max="6665" width="22.42578125" style="1" customWidth="1"/>
    <col min="6666" max="6666" width="10.5703125" style="1" bestFit="1" customWidth="1"/>
    <col min="6667" max="6667" width="9.42578125" style="1" bestFit="1" customWidth="1"/>
    <col min="6668" max="6668" width="11.85546875" style="1" customWidth="1"/>
    <col min="6669" max="6902" width="9.140625" style="1"/>
    <col min="6903" max="6903" width="3.140625" style="1" customWidth="1"/>
    <col min="6904" max="6904" width="15.5703125" style="1" customWidth="1"/>
    <col min="6905" max="6905" width="55.140625" style="1" customWidth="1"/>
    <col min="6906" max="6906" width="5.85546875" style="1" customWidth="1"/>
    <col min="6907" max="6907" width="6.85546875" style="1" customWidth="1"/>
    <col min="6908" max="6910" width="10.5703125" style="1" customWidth="1"/>
    <col min="6911" max="6917" width="0" style="1" hidden="1" customWidth="1"/>
    <col min="6918" max="6918" width="11.42578125" style="1" bestFit="1" customWidth="1"/>
    <col min="6919" max="6919" width="12.5703125" style="1" customWidth="1"/>
    <col min="6920" max="6920" width="14" style="1" customWidth="1"/>
    <col min="6921" max="6921" width="22.42578125" style="1" customWidth="1"/>
    <col min="6922" max="6922" width="10.5703125" style="1" bestFit="1" customWidth="1"/>
    <col min="6923" max="6923" width="9.42578125" style="1" bestFit="1" customWidth="1"/>
    <col min="6924" max="6924" width="11.85546875" style="1" customWidth="1"/>
    <col min="6925" max="7158" width="9.140625" style="1"/>
    <col min="7159" max="7159" width="3.140625" style="1" customWidth="1"/>
    <col min="7160" max="7160" width="15.5703125" style="1" customWidth="1"/>
    <col min="7161" max="7161" width="55.140625" style="1" customWidth="1"/>
    <col min="7162" max="7162" width="5.85546875" style="1" customWidth="1"/>
    <col min="7163" max="7163" width="6.85546875" style="1" customWidth="1"/>
    <col min="7164" max="7166" width="10.5703125" style="1" customWidth="1"/>
    <col min="7167" max="7173" width="0" style="1" hidden="1" customWidth="1"/>
    <col min="7174" max="7174" width="11.42578125" style="1" bestFit="1" customWidth="1"/>
    <col min="7175" max="7175" width="12.5703125" style="1" customWidth="1"/>
    <col min="7176" max="7176" width="14" style="1" customWidth="1"/>
    <col min="7177" max="7177" width="22.42578125" style="1" customWidth="1"/>
    <col min="7178" max="7178" width="10.5703125" style="1" bestFit="1" customWidth="1"/>
    <col min="7179" max="7179" width="9.42578125" style="1" bestFit="1" customWidth="1"/>
    <col min="7180" max="7180" width="11.85546875" style="1" customWidth="1"/>
    <col min="7181" max="7414" width="9.140625" style="1"/>
    <col min="7415" max="7415" width="3.140625" style="1" customWidth="1"/>
    <col min="7416" max="7416" width="15.5703125" style="1" customWidth="1"/>
    <col min="7417" max="7417" width="55.140625" style="1" customWidth="1"/>
    <col min="7418" max="7418" width="5.85546875" style="1" customWidth="1"/>
    <col min="7419" max="7419" width="6.85546875" style="1" customWidth="1"/>
    <col min="7420" max="7422" width="10.5703125" style="1" customWidth="1"/>
    <col min="7423" max="7429" width="0" style="1" hidden="1" customWidth="1"/>
    <col min="7430" max="7430" width="11.42578125" style="1" bestFit="1" customWidth="1"/>
    <col min="7431" max="7431" width="12.5703125" style="1" customWidth="1"/>
    <col min="7432" max="7432" width="14" style="1" customWidth="1"/>
    <col min="7433" max="7433" width="22.42578125" style="1" customWidth="1"/>
    <col min="7434" max="7434" width="10.5703125" style="1" bestFit="1" customWidth="1"/>
    <col min="7435" max="7435" width="9.42578125" style="1" bestFit="1" customWidth="1"/>
    <col min="7436" max="7436" width="11.85546875" style="1" customWidth="1"/>
    <col min="7437" max="7670" width="9.140625" style="1"/>
    <col min="7671" max="7671" width="3.140625" style="1" customWidth="1"/>
    <col min="7672" max="7672" width="15.5703125" style="1" customWidth="1"/>
    <col min="7673" max="7673" width="55.140625" style="1" customWidth="1"/>
    <col min="7674" max="7674" width="5.85546875" style="1" customWidth="1"/>
    <col min="7675" max="7675" width="6.85546875" style="1" customWidth="1"/>
    <col min="7676" max="7678" width="10.5703125" style="1" customWidth="1"/>
    <col min="7679" max="7685" width="0" style="1" hidden="1" customWidth="1"/>
    <col min="7686" max="7686" width="11.42578125" style="1" bestFit="1" customWidth="1"/>
    <col min="7687" max="7687" width="12.5703125" style="1" customWidth="1"/>
    <col min="7688" max="7688" width="14" style="1" customWidth="1"/>
    <col min="7689" max="7689" width="22.42578125" style="1" customWidth="1"/>
    <col min="7690" max="7690" width="10.5703125" style="1" bestFit="1" customWidth="1"/>
    <col min="7691" max="7691" width="9.42578125" style="1" bestFit="1" customWidth="1"/>
    <col min="7692" max="7692" width="11.85546875" style="1" customWidth="1"/>
    <col min="7693" max="7926" width="9.140625" style="1"/>
    <col min="7927" max="7927" width="3.140625" style="1" customWidth="1"/>
    <col min="7928" max="7928" width="15.5703125" style="1" customWidth="1"/>
    <col min="7929" max="7929" width="55.140625" style="1" customWidth="1"/>
    <col min="7930" max="7930" width="5.85546875" style="1" customWidth="1"/>
    <col min="7931" max="7931" width="6.85546875" style="1" customWidth="1"/>
    <col min="7932" max="7934" width="10.5703125" style="1" customWidth="1"/>
    <col min="7935" max="7941" width="0" style="1" hidden="1" customWidth="1"/>
    <col min="7942" max="7942" width="11.42578125" style="1" bestFit="1" customWidth="1"/>
    <col min="7943" max="7943" width="12.5703125" style="1" customWidth="1"/>
    <col min="7944" max="7944" width="14" style="1" customWidth="1"/>
    <col min="7945" max="7945" width="22.42578125" style="1" customWidth="1"/>
    <col min="7946" max="7946" width="10.5703125" style="1" bestFit="1" customWidth="1"/>
    <col min="7947" max="7947" width="9.42578125" style="1" bestFit="1" customWidth="1"/>
    <col min="7948" max="7948" width="11.85546875" style="1" customWidth="1"/>
    <col min="7949" max="8182" width="9.140625" style="1"/>
    <col min="8183" max="8183" width="3.140625" style="1" customWidth="1"/>
    <col min="8184" max="8184" width="15.5703125" style="1" customWidth="1"/>
    <col min="8185" max="8185" width="55.140625" style="1" customWidth="1"/>
    <col min="8186" max="8186" width="5.85546875" style="1" customWidth="1"/>
    <col min="8187" max="8187" width="6.85546875" style="1" customWidth="1"/>
    <col min="8188" max="8190" width="10.5703125" style="1" customWidth="1"/>
    <col min="8191" max="8197" width="0" style="1" hidden="1" customWidth="1"/>
    <col min="8198" max="8198" width="11.42578125" style="1" bestFit="1" customWidth="1"/>
    <col min="8199" max="8199" width="12.5703125" style="1" customWidth="1"/>
    <col min="8200" max="8200" width="14" style="1" customWidth="1"/>
    <col min="8201" max="8201" width="22.42578125" style="1" customWidth="1"/>
    <col min="8202" max="8202" width="10.5703125" style="1" bestFit="1" customWidth="1"/>
    <col min="8203" max="8203" width="9.42578125" style="1" bestFit="1" customWidth="1"/>
    <col min="8204" max="8204" width="11.85546875" style="1" customWidth="1"/>
    <col min="8205" max="8438" width="9.140625" style="1"/>
    <col min="8439" max="8439" width="3.140625" style="1" customWidth="1"/>
    <col min="8440" max="8440" width="15.5703125" style="1" customWidth="1"/>
    <col min="8441" max="8441" width="55.140625" style="1" customWidth="1"/>
    <col min="8442" max="8442" width="5.85546875" style="1" customWidth="1"/>
    <col min="8443" max="8443" width="6.85546875" style="1" customWidth="1"/>
    <col min="8444" max="8446" width="10.5703125" style="1" customWidth="1"/>
    <col min="8447" max="8453" width="0" style="1" hidden="1" customWidth="1"/>
    <col min="8454" max="8454" width="11.42578125" style="1" bestFit="1" customWidth="1"/>
    <col min="8455" max="8455" width="12.5703125" style="1" customWidth="1"/>
    <col min="8456" max="8456" width="14" style="1" customWidth="1"/>
    <col min="8457" max="8457" width="22.42578125" style="1" customWidth="1"/>
    <col min="8458" max="8458" width="10.5703125" style="1" bestFit="1" customWidth="1"/>
    <col min="8459" max="8459" width="9.42578125" style="1" bestFit="1" customWidth="1"/>
    <col min="8460" max="8460" width="11.85546875" style="1" customWidth="1"/>
    <col min="8461" max="8694" width="9.140625" style="1"/>
    <col min="8695" max="8695" width="3.140625" style="1" customWidth="1"/>
    <col min="8696" max="8696" width="15.5703125" style="1" customWidth="1"/>
    <col min="8697" max="8697" width="55.140625" style="1" customWidth="1"/>
    <col min="8698" max="8698" width="5.85546875" style="1" customWidth="1"/>
    <col min="8699" max="8699" width="6.85546875" style="1" customWidth="1"/>
    <col min="8700" max="8702" width="10.5703125" style="1" customWidth="1"/>
    <col min="8703" max="8709" width="0" style="1" hidden="1" customWidth="1"/>
    <col min="8710" max="8710" width="11.42578125" style="1" bestFit="1" customWidth="1"/>
    <col min="8711" max="8711" width="12.5703125" style="1" customWidth="1"/>
    <col min="8712" max="8712" width="14" style="1" customWidth="1"/>
    <col min="8713" max="8713" width="22.42578125" style="1" customWidth="1"/>
    <col min="8714" max="8714" width="10.5703125" style="1" bestFit="1" customWidth="1"/>
    <col min="8715" max="8715" width="9.42578125" style="1" bestFit="1" customWidth="1"/>
    <col min="8716" max="8716" width="11.85546875" style="1" customWidth="1"/>
    <col min="8717" max="8950" width="9.140625" style="1"/>
    <col min="8951" max="8951" width="3.140625" style="1" customWidth="1"/>
    <col min="8952" max="8952" width="15.5703125" style="1" customWidth="1"/>
    <col min="8953" max="8953" width="55.140625" style="1" customWidth="1"/>
    <col min="8954" max="8954" width="5.85546875" style="1" customWidth="1"/>
    <col min="8955" max="8955" width="6.85546875" style="1" customWidth="1"/>
    <col min="8956" max="8958" width="10.5703125" style="1" customWidth="1"/>
    <col min="8959" max="8965" width="0" style="1" hidden="1" customWidth="1"/>
    <col min="8966" max="8966" width="11.42578125" style="1" bestFit="1" customWidth="1"/>
    <col min="8967" max="8967" width="12.5703125" style="1" customWidth="1"/>
    <col min="8968" max="8968" width="14" style="1" customWidth="1"/>
    <col min="8969" max="8969" width="22.42578125" style="1" customWidth="1"/>
    <col min="8970" max="8970" width="10.5703125" style="1" bestFit="1" customWidth="1"/>
    <col min="8971" max="8971" width="9.42578125" style="1" bestFit="1" customWidth="1"/>
    <col min="8972" max="8972" width="11.85546875" style="1" customWidth="1"/>
    <col min="8973" max="9206" width="9.140625" style="1"/>
    <col min="9207" max="9207" width="3.140625" style="1" customWidth="1"/>
    <col min="9208" max="9208" width="15.5703125" style="1" customWidth="1"/>
    <col min="9209" max="9209" width="55.140625" style="1" customWidth="1"/>
    <col min="9210" max="9210" width="5.85546875" style="1" customWidth="1"/>
    <col min="9211" max="9211" width="6.85546875" style="1" customWidth="1"/>
    <col min="9212" max="9214" width="10.5703125" style="1" customWidth="1"/>
    <col min="9215" max="9221" width="0" style="1" hidden="1" customWidth="1"/>
    <col min="9222" max="9222" width="11.42578125" style="1" bestFit="1" customWidth="1"/>
    <col min="9223" max="9223" width="12.5703125" style="1" customWidth="1"/>
    <col min="9224" max="9224" width="14" style="1" customWidth="1"/>
    <col min="9225" max="9225" width="22.42578125" style="1" customWidth="1"/>
    <col min="9226" max="9226" width="10.5703125" style="1" bestFit="1" customWidth="1"/>
    <col min="9227" max="9227" width="9.42578125" style="1" bestFit="1" customWidth="1"/>
    <col min="9228" max="9228" width="11.85546875" style="1" customWidth="1"/>
    <col min="9229" max="9462" width="9.140625" style="1"/>
    <col min="9463" max="9463" width="3.140625" style="1" customWidth="1"/>
    <col min="9464" max="9464" width="15.5703125" style="1" customWidth="1"/>
    <col min="9465" max="9465" width="55.140625" style="1" customWidth="1"/>
    <col min="9466" max="9466" width="5.85546875" style="1" customWidth="1"/>
    <col min="9467" max="9467" width="6.85546875" style="1" customWidth="1"/>
    <col min="9468" max="9470" width="10.5703125" style="1" customWidth="1"/>
    <col min="9471" max="9477" width="0" style="1" hidden="1" customWidth="1"/>
    <col min="9478" max="9478" width="11.42578125" style="1" bestFit="1" customWidth="1"/>
    <col min="9479" max="9479" width="12.5703125" style="1" customWidth="1"/>
    <col min="9480" max="9480" width="14" style="1" customWidth="1"/>
    <col min="9481" max="9481" width="22.42578125" style="1" customWidth="1"/>
    <col min="9482" max="9482" width="10.5703125" style="1" bestFit="1" customWidth="1"/>
    <col min="9483" max="9483" width="9.42578125" style="1" bestFit="1" customWidth="1"/>
    <col min="9484" max="9484" width="11.85546875" style="1" customWidth="1"/>
    <col min="9485" max="9718" width="9.140625" style="1"/>
    <col min="9719" max="9719" width="3.140625" style="1" customWidth="1"/>
    <col min="9720" max="9720" width="15.5703125" style="1" customWidth="1"/>
    <col min="9721" max="9721" width="55.140625" style="1" customWidth="1"/>
    <col min="9722" max="9722" width="5.85546875" style="1" customWidth="1"/>
    <col min="9723" max="9723" width="6.85546875" style="1" customWidth="1"/>
    <col min="9724" max="9726" width="10.5703125" style="1" customWidth="1"/>
    <col min="9727" max="9733" width="0" style="1" hidden="1" customWidth="1"/>
    <col min="9734" max="9734" width="11.42578125" style="1" bestFit="1" customWidth="1"/>
    <col min="9735" max="9735" width="12.5703125" style="1" customWidth="1"/>
    <col min="9736" max="9736" width="14" style="1" customWidth="1"/>
    <col min="9737" max="9737" width="22.42578125" style="1" customWidth="1"/>
    <col min="9738" max="9738" width="10.5703125" style="1" bestFit="1" customWidth="1"/>
    <col min="9739" max="9739" width="9.42578125" style="1" bestFit="1" customWidth="1"/>
    <col min="9740" max="9740" width="11.85546875" style="1" customWidth="1"/>
    <col min="9741" max="9974" width="9.140625" style="1"/>
    <col min="9975" max="9975" width="3.140625" style="1" customWidth="1"/>
    <col min="9976" max="9976" width="15.5703125" style="1" customWidth="1"/>
    <col min="9977" max="9977" width="55.140625" style="1" customWidth="1"/>
    <col min="9978" max="9978" width="5.85546875" style="1" customWidth="1"/>
    <col min="9979" max="9979" width="6.85546875" style="1" customWidth="1"/>
    <col min="9980" max="9982" width="10.5703125" style="1" customWidth="1"/>
    <col min="9983" max="9989" width="0" style="1" hidden="1" customWidth="1"/>
    <col min="9990" max="9990" width="11.42578125" style="1" bestFit="1" customWidth="1"/>
    <col min="9991" max="9991" width="12.5703125" style="1" customWidth="1"/>
    <col min="9992" max="9992" width="14" style="1" customWidth="1"/>
    <col min="9993" max="9993" width="22.42578125" style="1" customWidth="1"/>
    <col min="9994" max="9994" width="10.5703125" style="1" bestFit="1" customWidth="1"/>
    <col min="9995" max="9995" width="9.42578125" style="1" bestFit="1" customWidth="1"/>
    <col min="9996" max="9996" width="11.85546875" style="1" customWidth="1"/>
    <col min="9997" max="10230" width="9.140625" style="1"/>
    <col min="10231" max="10231" width="3.140625" style="1" customWidth="1"/>
    <col min="10232" max="10232" width="15.5703125" style="1" customWidth="1"/>
    <col min="10233" max="10233" width="55.140625" style="1" customWidth="1"/>
    <col min="10234" max="10234" width="5.85546875" style="1" customWidth="1"/>
    <col min="10235" max="10235" width="6.85546875" style="1" customWidth="1"/>
    <col min="10236" max="10238" width="10.5703125" style="1" customWidth="1"/>
    <col min="10239" max="10245" width="0" style="1" hidden="1" customWidth="1"/>
    <col min="10246" max="10246" width="11.42578125" style="1" bestFit="1" customWidth="1"/>
    <col min="10247" max="10247" width="12.5703125" style="1" customWidth="1"/>
    <col min="10248" max="10248" width="14" style="1" customWidth="1"/>
    <col min="10249" max="10249" width="22.42578125" style="1" customWidth="1"/>
    <col min="10250" max="10250" width="10.5703125" style="1" bestFit="1" customWidth="1"/>
    <col min="10251" max="10251" width="9.42578125" style="1" bestFit="1" customWidth="1"/>
    <col min="10252" max="10252" width="11.85546875" style="1" customWidth="1"/>
    <col min="10253" max="10486" width="9.140625" style="1"/>
    <col min="10487" max="10487" width="3.140625" style="1" customWidth="1"/>
    <col min="10488" max="10488" width="15.5703125" style="1" customWidth="1"/>
    <col min="10489" max="10489" width="55.140625" style="1" customWidth="1"/>
    <col min="10490" max="10490" width="5.85546875" style="1" customWidth="1"/>
    <col min="10491" max="10491" width="6.85546875" style="1" customWidth="1"/>
    <col min="10492" max="10494" width="10.5703125" style="1" customWidth="1"/>
    <col min="10495" max="10501" width="0" style="1" hidden="1" customWidth="1"/>
    <col min="10502" max="10502" width="11.42578125" style="1" bestFit="1" customWidth="1"/>
    <col min="10503" max="10503" width="12.5703125" style="1" customWidth="1"/>
    <col min="10504" max="10504" width="14" style="1" customWidth="1"/>
    <col min="10505" max="10505" width="22.42578125" style="1" customWidth="1"/>
    <col min="10506" max="10506" width="10.5703125" style="1" bestFit="1" customWidth="1"/>
    <col min="10507" max="10507" width="9.42578125" style="1" bestFit="1" customWidth="1"/>
    <col min="10508" max="10508" width="11.85546875" style="1" customWidth="1"/>
    <col min="10509" max="10742" width="9.140625" style="1"/>
    <col min="10743" max="10743" width="3.140625" style="1" customWidth="1"/>
    <col min="10744" max="10744" width="15.5703125" style="1" customWidth="1"/>
    <col min="10745" max="10745" width="55.140625" style="1" customWidth="1"/>
    <col min="10746" max="10746" width="5.85546875" style="1" customWidth="1"/>
    <col min="10747" max="10747" width="6.85546875" style="1" customWidth="1"/>
    <col min="10748" max="10750" width="10.5703125" style="1" customWidth="1"/>
    <col min="10751" max="10757" width="0" style="1" hidden="1" customWidth="1"/>
    <col min="10758" max="10758" width="11.42578125" style="1" bestFit="1" customWidth="1"/>
    <col min="10759" max="10759" width="12.5703125" style="1" customWidth="1"/>
    <col min="10760" max="10760" width="14" style="1" customWidth="1"/>
    <col min="10761" max="10761" width="22.42578125" style="1" customWidth="1"/>
    <col min="10762" max="10762" width="10.5703125" style="1" bestFit="1" customWidth="1"/>
    <col min="10763" max="10763" width="9.42578125" style="1" bestFit="1" customWidth="1"/>
    <col min="10764" max="10764" width="11.85546875" style="1" customWidth="1"/>
    <col min="10765" max="10998" width="9.140625" style="1"/>
    <col min="10999" max="10999" width="3.140625" style="1" customWidth="1"/>
    <col min="11000" max="11000" width="15.5703125" style="1" customWidth="1"/>
    <col min="11001" max="11001" width="55.140625" style="1" customWidth="1"/>
    <col min="11002" max="11002" width="5.85546875" style="1" customWidth="1"/>
    <col min="11003" max="11003" width="6.85546875" style="1" customWidth="1"/>
    <col min="11004" max="11006" width="10.5703125" style="1" customWidth="1"/>
    <col min="11007" max="11013" width="0" style="1" hidden="1" customWidth="1"/>
    <col min="11014" max="11014" width="11.42578125" style="1" bestFit="1" customWidth="1"/>
    <col min="11015" max="11015" width="12.5703125" style="1" customWidth="1"/>
    <col min="11016" max="11016" width="14" style="1" customWidth="1"/>
    <col min="11017" max="11017" width="22.42578125" style="1" customWidth="1"/>
    <col min="11018" max="11018" width="10.5703125" style="1" bestFit="1" customWidth="1"/>
    <col min="11019" max="11019" width="9.42578125" style="1" bestFit="1" customWidth="1"/>
    <col min="11020" max="11020" width="11.85546875" style="1" customWidth="1"/>
    <col min="11021" max="11254" width="9.140625" style="1"/>
    <col min="11255" max="11255" width="3.140625" style="1" customWidth="1"/>
    <col min="11256" max="11256" width="15.5703125" style="1" customWidth="1"/>
    <col min="11257" max="11257" width="55.140625" style="1" customWidth="1"/>
    <col min="11258" max="11258" width="5.85546875" style="1" customWidth="1"/>
    <col min="11259" max="11259" width="6.85546875" style="1" customWidth="1"/>
    <col min="11260" max="11262" width="10.5703125" style="1" customWidth="1"/>
    <col min="11263" max="11269" width="0" style="1" hidden="1" customWidth="1"/>
    <col min="11270" max="11270" width="11.42578125" style="1" bestFit="1" customWidth="1"/>
    <col min="11271" max="11271" width="12.5703125" style="1" customWidth="1"/>
    <col min="11272" max="11272" width="14" style="1" customWidth="1"/>
    <col min="11273" max="11273" width="22.42578125" style="1" customWidth="1"/>
    <col min="11274" max="11274" width="10.5703125" style="1" bestFit="1" customWidth="1"/>
    <col min="11275" max="11275" width="9.42578125" style="1" bestFit="1" customWidth="1"/>
    <col min="11276" max="11276" width="11.85546875" style="1" customWidth="1"/>
    <col min="11277" max="11510" width="9.140625" style="1"/>
    <col min="11511" max="11511" width="3.140625" style="1" customWidth="1"/>
    <col min="11512" max="11512" width="15.5703125" style="1" customWidth="1"/>
    <col min="11513" max="11513" width="55.140625" style="1" customWidth="1"/>
    <col min="11514" max="11514" width="5.85546875" style="1" customWidth="1"/>
    <col min="11515" max="11515" width="6.85546875" style="1" customWidth="1"/>
    <col min="11516" max="11518" width="10.5703125" style="1" customWidth="1"/>
    <col min="11519" max="11525" width="0" style="1" hidden="1" customWidth="1"/>
    <col min="11526" max="11526" width="11.42578125" style="1" bestFit="1" customWidth="1"/>
    <col min="11527" max="11527" width="12.5703125" style="1" customWidth="1"/>
    <col min="11528" max="11528" width="14" style="1" customWidth="1"/>
    <col min="11529" max="11529" width="22.42578125" style="1" customWidth="1"/>
    <col min="11530" max="11530" width="10.5703125" style="1" bestFit="1" customWidth="1"/>
    <col min="11531" max="11531" width="9.42578125" style="1" bestFit="1" customWidth="1"/>
    <col min="11532" max="11532" width="11.85546875" style="1" customWidth="1"/>
    <col min="11533" max="11766" width="9.140625" style="1"/>
    <col min="11767" max="11767" width="3.140625" style="1" customWidth="1"/>
    <col min="11768" max="11768" width="15.5703125" style="1" customWidth="1"/>
    <col min="11769" max="11769" width="55.140625" style="1" customWidth="1"/>
    <col min="11770" max="11770" width="5.85546875" style="1" customWidth="1"/>
    <col min="11771" max="11771" width="6.85546875" style="1" customWidth="1"/>
    <col min="11772" max="11774" width="10.5703125" style="1" customWidth="1"/>
    <col min="11775" max="11781" width="0" style="1" hidden="1" customWidth="1"/>
    <col min="11782" max="11782" width="11.42578125" style="1" bestFit="1" customWidth="1"/>
    <col min="11783" max="11783" width="12.5703125" style="1" customWidth="1"/>
    <col min="11784" max="11784" width="14" style="1" customWidth="1"/>
    <col min="11785" max="11785" width="22.42578125" style="1" customWidth="1"/>
    <col min="11786" max="11786" width="10.5703125" style="1" bestFit="1" customWidth="1"/>
    <col min="11787" max="11787" width="9.42578125" style="1" bestFit="1" customWidth="1"/>
    <col min="11788" max="11788" width="11.85546875" style="1" customWidth="1"/>
    <col min="11789" max="12022" width="9.140625" style="1"/>
    <col min="12023" max="12023" width="3.140625" style="1" customWidth="1"/>
    <col min="12024" max="12024" width="15.5703125" style="1" customWidth="1"/>
    <col min="12025" max="12025" width="55.140625" style="1" customWidth="1"/>
    <col min="12026" max="12026" width="5.85546875" style="1" customWidth="1"/>
    <col min="12027" max="12027" width="6.85546875" style="1" customWidth="1"/>
    <col min="12028" max="12030" width="10.5703125" style="1" customWidth="1"/>
    <col min="12031" max="12037" width="0" style="1" hidden="1" customWidth="1"/>
    <col min="12038" max="12038" width="11.42578125" style="1" bestFit="1" customWidth="1"/>
    <col min="12039" max="12039" width="12.5703125" style="1" customWidth="1"/>
    <col min="12040" max="12040" width="14" style="1" customWidth="1"/>
    <col min="12041" max="12041" width="22.42578125" style="1" customWidth="1"/>
    <col min="12042" max="12042" width="10.5703125" style="1" bestFit="1" customWidth="1"/>
    <col min="12043" max="12043" width="9.42578125" style="1" bestFit="1" customWidth="1"/>
    <col min="12044" max="12044" width="11.85546875" style="1" customWidth="1"/>
    <col min="12045" max="12278" width="9.140625" style="1"/>
    <col min="12279" max="12279" width="3.140625" style="1" customWidth="1"/>
    <col min="12280" max="12280" width="15.5703125" style="1" customWidth="1"/>
    <col min="12281" max="12281" width="55.140625" style="1" customWidth="1"/>
    <col min="12282" max="12282" width="5.85546875" style="1" customWidth="1"/>
    <col min="12283" max="12283" width="6.85546875" style="1" customWidth="1"/>
    <col min="12284" max="12286" width="10.5703125" style="1" customWidth="1"/>
    <col min="12287" max="12293" width="0" style="1" hidden="1" customWidth="1"/>
    <col min="12294" max="12294" width="11.42578125" style="1" bestFit="1" customWidth="1"/>
    <col min="12295" max="12295" width="12.5703125" style="1" customWidth="1"/>
    <col min="12296" max="12296" width="14" style="1" customWidth="1"/>
    <col min="12297" max="12297" width="22.42578125" style="1" customWidth="1"/>
    <col min="12298" max="12298" width="10.5703125" style="1" bestFit="1" customWidth="1"/>
    <col min="12299" max="12299" width="9.42578125" style="1" bestFit="1" customWidth="1"/>
    <col min="12300" max="12300" width="11.85546875" style="1" customWidth="1"/>
    <col min="12301" max="12534" width="9.140625" style="1"/>
    <col min="12535" max="12535" width="3.140625" style="1" customWidth="1"/>
    <col min="12536" max="12536" width="15.5703125" style="1" customWidth="1"/>
    <col min="12537" max="12537" width="55.140625" style="1" customWidth="1"/>
    <col min="12538" max="12538" width="5.85546875" style="1" customWidth="1"/>
    <col min="12539" max="12539" width="6.85546875" style="1" customWidth="1"/>
    <col min="12540" max="12542" width="10.5703125" style="1" customWidth="1"/>
    <col min="12543" max="12549" width="0" style="1" hidden="1" customWidth="1"/>
    <col min="12550" max="12550" width="11.42578125" style="1" bestFit="1" customWidth="1"/>
    <col min="12551" max="12551" width="12.5703125" style="1" customWidth="1"/>
    <col min="12552" max="12552" width="14" style="1" customWidth="1"/>
    <col min="12553" max="12553" width="22.42578125" style="1" customWidth="1"/>
    <col min="12554" max="12554" width="10.5703125" style="1" bestFit="1" customWidth="1"/>
    <col min="12555" max="12555" width="9.42578125" style="1" bestFit="1" customWidth="1"/>
    <col min="12556" max="12556" width="11.85546875" style="1" customWidth="1"/>
    <col min="12557" max="12790" width="9.140625" style="1"/>
    <col min="12791" max="12791" width="3.140625" style="1" customWidth="1"/>
    <col min="12792" max="12792" width="15.5703125" style="1" customWidth="1"/>
    <col min="12793" max="12793" width="55.140625" style="1" customWidth="1"/>
    <col min="12794" max="12794" width="5.85546875" style="1" customWidth="1"/>
    <col min="12795" max="12795" width="6.85546875" style="1" customWidth="1"/>
    <col min="12796" max="12798" width="10.5703125" style="1" customWidth="1"/>
    <col min="12799" max="12805" width="0" style="1" hidden="1" customWidth="1"/>
    <col min="12806" max="12806" width="11.42578125" style="1" bestFit="1" customWidth="1"/>
    <col min="12807" max="12807" width="12.5703125" style="1" customWidth="1"/>
    <col min="12808" max="12808" width="14" style="1" customWidth="1"/>
    <col min="12809" max="12809" width="22.42578125" style="1" customWidth="1"/>
    <col min="12810" max="12810" width="10.5703125" style="1" bestFit="1" customWidth="1"/>
    <col min="12811" max="12811" width="9.42578125" style="1" bestFit="1" customWidth="1"/>
    <col min="12812" max="12812" width="11.85546875" style="1" customWidth="1"/>
    <col min="12813" max="13046" width="9.140625" style="1"/>
    <col min="13047" max="13047" width="3.140625" style="1" customWidth="1"/>
    <col min="13048" max="13048" width="15.5703125" style="1" customWidth="1"/>
    <col min="13049" max="13049" width="55.140625" style="1" customWidth="1"/>
    <col min="13050" max="13050" width="5.85546875" style="1" customWidth="1"/>
    <col min="13051" max="13051" width="6.85546875" style="1" customWidth="1"/>
    <col min="13052" max="13054" width="10.5703125" style="1" customWidth="1"/>
    <col min="13055" max="13061" width="0" style="1" hidden="1" customWidth="1"/>
    <col min="13062" max="13062" width="11.42578125" style="1" bestFit="1" customWidth="1"/>
    <col min="13063" max="13063" width="12.5703125" style="1" customWidth="1"/>
    <col min="13064" max="13064" width="14" style="1" customWidth="1"/>
    <col min="13065" max="13065" width="22.42578125" style="1" customWidth="1"/>
    <col min="13066" max="13066" width="10.5703125" style="1" bestFit="1" customWidth="1"/>
    <col min="13067" max="13067" width="9.42578125" style="1" bestFit="1" customWidth="1"/>
    <col min="13068" max="13068" width="11.85546875" style="1" customWidth="1"/>
    <col min="13069" max="13302" width="9.140625" style="1"/>
    <col min="13303" max="13303" width="3.140625" style="1" customWidth="1"/>
    <col min="13304" max="13304" width="15.5703125" style="1" customWidth="1"/>
    <col min="13305" max="13305" width="55.140625" style="1" customWidth="1"/>
    <col min="13306" max="13306" width="5.85546875" style="1" customWidth="1"/>
    <col min="13307" max="13307" width="6.85546875" style="1" customWidth="1"/>
    <col min="13308" max="13310" width="10.5703125" style="1" customWidth="1"/>
    <col min="13311" max="13317" width="0" style="1" hidden="1" customWidth="1"/>
    <col min="13318" max="13318" width="11.42578125" style="1" bestFit="1" customWidth="1"/>
    <col min="13319" max="13319" width="12.5703125" style="1" customWidth="1"/>
    <col min="13320" max="13320" width="14" style="1" customWidth="1"/>
    <col min="13321" max="13321" width="22.42578125" style="1" customWidth="1"/>
    <col min="13322" max="13322" width="10.5703125" style="1" bestFit="1" customWidth="1"/>
    <col min="13323" max="13323" width="9.42578125" style="1" bestFit="1" customWidth="1"/>
    <col min="13324" max="13324" width="11.85546875" style="1" customWidth="1"/>
    <col min="13325" max="13558" width="9.140625" style="1"/>
    <col min="13559" max="13559" width="3.140625" style="1" customWidth="1"/>
    <col min="13560" max="13560" width="15.5703125" style="1" customWidth="1"/>
    <col min="13561" max="13561" width="55.140625" style="1" customWidth="1"/>
    <col min="13562" max="13562" width="5.85546875" style="1" customWidth="1"/>
    <col min="13563" max="13563" width="6.85546875" style="1" customWidth="1"/>
    <col min="13564" max="13566" width="10.5703125" style="1" customWidth="1"/>
    <col min="13567" max="13573" width="0" style="1" hidden="1" customWidth="1"/>
    <col min="13574" max="13574" width="11.42578125" style="1" bestFit="1" customWidth="1"/>
    <col min="13575" max="13575" width="12.5703125" style="1" customWidth="1"/>
    <col min="13576" max="13576" width="14" style="1" customWidth="1"/>
    <col min="13577" max="13577" width="22.42578125" style="1" customWidth="1"/>
    <col min="13578" max="13578" width="10.5703125" style="1" bestFit="1" customWidth="1"/>
    <col min="13579" max="13579" width="9.42578125" style="1" bestFit="1" customWidth="1"/>
    <col min="13580" max="13580" width="11.85546875" style="1" customWidth="1"/>
    <col min="13581" max="13814" width="9.140625" style="1"/>
    <col min="13815" max="13815" width="3.140625" style="1" customWidth="1"/>
    <col min="13816" max="13816" width="15.5703125" style="1" customWidth="1"/>
    <col min="13817" max="13817" width="55.140625" style="1" customWidth="1"/>
    <col min="13818" max="13818" width="5.85546875" style="1" customWidth="1"/>
    <col min="13819" max="13819" width="6.85546875" style="1" customWidth="1"/>
    <col min="13820" max="13822" width="10.5703125" style="1" customWidth="1"/>
    <col min="13823" max="13829" width="0" style="1" hidden="1" customWidth="1"/>
    <col min="13830" max="13830" width="11.42578125" style="1" bestFit="1" customWidth="1"/>
    <col min="13831" max="13831" width="12.5703125" style="1" customWidth="1"/>
    <col min="13832" max="13832" width="14" style="1" customWidth="1"/>
    <col min="13833" max="13833" width="22.42578125" style="1" customWidth="1"/>
    <col min="13834" max="13834" width="10.5703125" style="1" bestFit="1" customWidth="1"/>
    <col min="13835" max="13835" width="9.42578125" style="1" bestFit="1" customWidth="1"/>
    <col min="13836" max="13836" width="11.85546875" style="1" customWidth="1"/>
    <col min="13837" max="14070" width="9.140625" style="1"/>
    <col min="14071" max="14071" width="3.140625" style="1" customWidth="1"/>
    <col min="14072" max="14072" width="15.5703125" style="1" customWidth="1"/>
    <col min="14073" max="14073" width="55.140625" style="1" customWidth="1"/>
    <col min="14074" max="14074" width="5.85546875" style="1" customWidth="1"/>
    <col min="14075" max="14075" width="6.85546875" style="1" customWidth="1"/>
    <col min="14076" max="14078" width="10.5703125" style="1" customWidth="1"/>
    <col min="14079" max="14085" width="0" style="1" hidden="1" customWidth="1"/>
    <col min="14086" max="14086" width="11.42578125" style="1" bestFit="1" customWidth="1"/>
    <col min="14087" max="14087" width="12.5703125" style="1" customWidth="1"/>
    <col min="14088" max="14088" width="14" style="1" customWidth="1"/>
    <col min="14089" max="14089" width="22.42578125" style="1" customWidth="1"/>
    <col min="14090" max="14090" width="10.5703125" style="1" bestFit="1" customWidth="1"/>
    <col min="14091" max="14091" width="9.42578125" style="1" bestFit="1" customWidth="1"/>
    <col min="14092" max="14092" width="11.85546875" style="1" customWidth="1"/>
    <col min="14093" max="14326" width="9.140625" style="1"/>
    <col min="14327" max="14327" width="3.140625" style="1" customWidth="1"/>
    <col min="14328" max="14328" width="15.5703125" style="1" customWidth="1"/>
    <col min="14329" max="14329" width="55.140625" style="1" customWidth="1"/>
    <col min="14330" max="14330" width="5.85546875" style="1" customWidth="1"/>
    <col min="14331" max="14331" width="6.85546875" style="1" customWidth="1"/>
    <col min="14332" max="14334" width="10.5703125" style="1" customWidth="1"/>
    <col min="14335" max="14341" width="0" style="1" hidden="1" customWidth="1"/>
    <col min="14342" max="14342" width="11.42578125" style="1" bestFit="1" customWidth="1"/>
    <col min="14343" max="14343" width="12.5703125" style="1" customWidth="1"/>
    <col min="14344" max="14344" width="14" style="1" customWidth="1"/>
    <col min="14345" max="14345" width="22.42578125" style="1" customWidth="1"/>
    <col min="14346" max="14346" width="10.5703125" style="1" bestFit="1" customWidth="1"/>
    <col min="14347" max="14347" width="9.42578125" style="1" bestFit="1" customWidth="1"/>
    <col min="14348" max="14348" width="11.85546875" style="1" customWidth="1"/>
    <col min="14349" max="14582" width="9.140625" style="1"/>
    <col min="14583" max="14583" width="3.140625" style="1" customWidth="1"/>
    <col min="14584" max="14584" width="15.5703125" style="1" customWidth="1"/>
    <col min="14585" max="14585" width="55.140625" style="1" customWidth="1"/>
    <col min="14586" max="14586" width="5.85546875" style="1" customWidth="1"/>
    <col min="14587" max="14587" width="6.85546875" style="1" customWidth="1"/>
    <col min="14588" max="14590" width="10.5703125" style="1" customWidth="1"/>
    <col min="14591" max="14597" width="0" style="1" hidden="1" customWidth="1"/>
    <col min="14598" max="14598" width="11.42578125" style="1" bestFit="1" customWidth="1"/>
    <col min="14599" max="14599" width="12.5703125" style="1" customWidth="1"/>
    <col min="14600" max="14600" width="14" style="1" customWidth="1"/>
    <col min="14601" max="14601" width="22.42578125" style="1" customWidth="1"/>
    <col min="14602" max="14602" width="10.5703125" style="1" bestFit="1" customWidth="1"/>
    <col min="14603" max="14603" width="9.42578125" style="1" bestFit="1" customWidth="1"/>
    <col min="14604" max="14604" width="11.85546875" style="1" customWidth="1"/>
    <col min="14605" max="14838" width="9.140625" style="1"/>
    <col min="14839" max="14839" width="3.140625" style="1" customWidth="1"/>
    <col min="14840" max="14840" width="15.5703125" style="1" customWidth="1"/>
    <col min="14841" max="14841" width="55.140625" style="1" customWidth="1"/>
    <col min="14842" max="14842" width="5.85546875" style="1" customWidth="1"/>
    <col min="14843" max="14843" width="6.85546875" style="1" customWidth="1"/>
    <col min="14844" max="14846" width="10.5703125" style="1" customWidth="1"/>
    <col min="14847" max="14853" width="0" style="1" hidden="1" customWidth="1"/>
    <col min="14854" max="14854" width="11.42578125" style="1" bestFit="1" customWidth="1"/>
    <col min="14855" max="14855" width="12.5703125" style="1" customWidth="1"/>
    <col min="14856" max="14856" width="14" style="1" customWidth="1"/>
    <col min="14857" max="14857" width="22.42578125" style="1" customWidth="1"/>
    <col min="14858" max="14858" width="10.5703125" style="1" bestFit="1" customWidth="1"/>
    <col min="14859" max="14859" width="9.42578125" style="1" bestFit="1" customWidth="1"/>
    <col min="14860" max="14860" width="11.85546875" style="1" customWidth="1"/>
    <col min="14861" max="15094" width="9.140625" style="1"/>
    <col min="15095" max="15095" width="3.140625" style="1" customWidth="1"/>
    <col min="15096" max="15096" width="15.5703125" style="1" customWidth="1"/>
    <col min="15097" max="15097" width="55.140625" style="1" customWidth="1"/>
    <col min="15098" max="15098" width="5.85546875" style="1" customWidth="1"/>
    <col min="15099" max="15099" width="6.85546875" style="1" customWidth="1"/>
    <col min="15100" max="15102" width="10.5703125" style="1" customWidth="1"/>
    <col min="15103" max="15109" width="0" style="1" hidden="1" customWidth="1"/>
    <col min="15110" max="15110" width="11.42578125" style="1" bestFit="1" customWidth="1"/>
    <col min="15111" max="15111" width="12.5703125" style="1" customWidth="1"/>
    <col min="15112" max="15112" width="14" style="1" customWidth="1"/>
    <col min="15113" max="15113" width="22.42578125" style="1" customWidth="1"/>
    <col min="15114" max="15114" width="10.5703125" style="1" bestFit="1" customWidth="1"/>
    <col min="15115" max="15115" width="9.42578125" style="1" bestFit="1" customWidth="1"/>
    <col min="15116" max="15116" width="11.85546875" style="1" customWidth="1"/>
    <col min="15117" max="15350" width="9.140625" style="1"/>
    <col min="15351" max="15351" width="3.140625" style="1" customWidth="1"/>
    <col min="15352" max="15352" width="15.5703125" style="1" customWidth="1"/>
    <col min="15353" max="15353" width="55.140625" style="1" customWidth="1"/>
    <col min="15354" max="15354" width="5.85546875" style="1" customWidth="1"/>
    <col min="15355" max="15355" width="6.85546875" style="1" customWidth="1"/>
    <col min="15356" max="15358" width="10.5703125" style="1" customWidth="1"/>
    <col min="15359" max="15365" width="0" style="1" hidden="1" customWidth="1"/>
    <col min="15366" max="15366" width="11.42578125" style="1" bestFit="1" customWidth="1"/>
    <col min="15367" max="15367" width="12.5703125" style="1" customWidth="1"/>
    <col min="15368" max="15368" width="14" style="1" customWidth="1"/>
    <col min="15369" max="15369" width="22.42578125" style="1" customWidth="1"/>
    <col min="15370" max="15370" width="10.5703125" style="1" bestFit="1" customWidth="1"/>
    <col min="15371" max="15371" width="9.42578125" style="1" bestFit="1" customWidth="1"/>
    <col min="15372" max="15372" width="11.85546875" style="1" customWidth="1"/>
    <col min="15373" max="15606" width="9.140625" style="1"/>
    <col min="15607" max="15607" width="3.140625" style="1" customWidth="1"/>
    <col min="15608" max="15608" width="15.5703125" style="1" customWidth="1"/>
    <col min="15609" max="15609" width="55.140625" style="1" customWidth="1"/>
    <col min="15610" max="15610" width="5.85546875" style="1" customWidth="1"/>
    <col min="15611" max="15611" width="6.85546875" style="1" customWidth="1"/>
    <col min="15612" max="15614" width="10.5703125" style="1" customWidth="1"/>
    <col min="15615" max="15621" width="0" style="1" hidden="1" customWidth="1"/>
    <col min="15622" max="15622" width="11.42578125" style="1" bestFit="1" customWidth="1"/>
    <col min="15623" max="15623" width="12.5703125" style="1" customWidth="1"/>
    <col min="15624" max="15624" width="14" style="1" customWidth="1"/>
    <col min="15625" max="15625" width="22.42578125" style="1" customWidth="1"/>
    <col min="15626" max="15626" width="10.5703125" style="1" bestFit="1" customWidth="1"/>
    <col min="15627" max="15627" width="9.42578125" style="1" bestFit="1" customWidth="1"/>
    <col min="15628" max="15628" width="11.85546875" style="1" customWidth="1"/>
    <col min="15629" max="15862" width="9.140625" style="1"/>
    <col min="15863" max="15863" width="3.140625" style="1" customWidth="1"/>
    <col min="15864" max="15864" width="15.5703125" style="1" customWidth="1"/>
    <col min="15865" max="15865" width="55.140625" style="1" customWidth="1"/>
    <col min="15866" max="15866" width="5.85546875" style="1" customWidth="1"/>
    <col min="15867" max="15867" width="6.85546875" style="1" customWidth="1"/>
    <col min="15868" max="15870" width="10.5703125" style="1" customWidth="1"/>
    <col min="15871" max="15877" width="0" style="1" hidden="1" customWidth="1"/>
    <col min="15878" max="15878" width="11.42578125" style="1" bestFit="1" customWidth="1"/>
    <col min="15879" max="15879" width="12.5703125" style="1" customWidth="1"/>
    <col min="15880" max="15880" width="14" style="1" customWidth="1"/>
    <col min="15881" max="15881" width="22.42578125" style="1" customWidth="1"/>
    <col min="15882" max="15882" width="10.5703125" style="1" bestFit="1" customWidth="1"/>
    <col min="15883" max="15883" width="9.42578125" style="1" bestFit="1" customWidth="1"/>
    <col min="15884" max="15884" width="11.85546875" style="1" customWidth="1"/>
    <col min="15885" max="16118" width="9.140625" style="1"/>
    <col min="16119" max="16119" width="3.140625" style="1" customWidth="1"/>
    <col min="16120" max="16120" width="15.5703125" style="1" customWidth="1"/>
    <col min="16121" max="16121" width="55.140625" style="1" customWidth="1"/>
    <col min="16122" max="16122" width="5.85546875" style="1" customWidth="1"/>
    <col min="16123" max="16123" width="6.85546875" style="1" customWidth="1"/>
    <col min="16124" max="16126" width="10.5703125" style="1" customWidth="1"/>
    <col min="16127" max="16133" width="0" style="1" hidden="1" customWidth="1"/>
    <col min="16134" max="16134" width="11.42578125" style="1" bestFit="1" customWidth="1"/>
    <col min="16135" max="16135" width="12.5703125" style="1" customWidth="1"/>
    <col min="16136" max="16136" width="14" style="1" customWidth="1"/>
    <col min="16137" max="16137" width="22.42578125" style="1" customWidth="1"/>
    <col min="16138" max="16138" width="10.5703125" style="1" bestFit="1" customWidth="1"/>
    <col min="16139" max="16139" width="9.42578125" style="1" bestFit="1" customWidth="1"/>
    <col min="16140" max="16140" width="11.85546875" style="1" customWidth="1"/>
    <col min="16141" max="16383" width="9.140625" style="1"/>
    <col min="16384" max="16384" width="9.140625" style="1" customWidth="1"/>
  </cols>
  <sheetData>
    <row r="1" spans="2:14" ht="21" customHeight="1">
      <c r="B1" s="74" t="s">
        <v>8</v>
      </c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2:14" ht="8.25" customHeight="1">
      <c r="B2" s="35"/>
      <c r="C2" s="35"/>
      <c r="D2" s="35"/>
      <c r="E2" s="35"/>
      <c r="F2" s="35"/>
      <c r="G2" s="35"/>
      <c r="H2" s="41"/>
      <c r="I2" s="35"/>
      <c r="J2" s="35"/>
      <c r="K2" s="35"/>
      <c r="L2" s="35"/>
    </row>
    <row r="3" spans="2:14" ht="30" customHeight="1">
      <c r="B3" s="20"/>
      <c r="C3" s="75" t="s">
        <v>15</v>
      </c>
      <c r="D3" s="75"/>
      <c r="E3" s="75"/>
      <c r="F3" s="75"/>
      <c r="G3" s="75"/>
      <c r="H3" s="75"/>
      <c r="I3" s="75"/>
      <c r="J3" s="75"/>
      <c r="K3" s="75"/>
      <c r="L3" s="75"/>
    </row>
    <row r="4" spans="2:14" ht="18" customHeight="1">
      <c r="B4" s="76" t="s">
        <v>14</v>
      </c>
      <c r="C4" s="76"/>
      <c r="D4" s="76"/>
      <c r="E4" s="76"/>
      <c r="F4" s="77" t="s">
        <v>16</v>
      </c>
      <c r="G4" s="78"/>
      <c r="H4" s="78"/>
      <c r="I4" s="78"/>
      <c r="J4" s="78"/>
      <c r="K4" s="78"/>
      <c r="L4" s="79"/>
    </row>
    <row r="5" spans="2:14" ht="33" customHeight="1">
      <c r="B5" s="76" t="s">
        <v>13</v>
      </c>
      <c r="C5" s="76"/>
      <c r="D5" s="76"/>
      <c r="E5" s="76"/>
      <c r="F5" s="80" t="s">
        <v>9</v>
      </c>
      <c r="G5" s="81"/>
      <c r="H5" s="81"/>
      <c r="I5" s="81"/>
      <c r="J5" s="81"/>
      <c r="K5" s="81"/>
      <c r="L5" s="82"/>
    </row>
    <row r="6" spans="2:14" ht="6" customHeight="1">
      <c r="B6" s="18"/>
      <c r="C6" s="18"/>
      <c r="D6" s="18"/>
      <c r="E6" s="18"/>
      <c r="F6" s="19"/>
      <c r="G6" s="19"/>
      <c r="H6" s="19"/>
      <c r="I6" s="19"/>
      <c r="J6" s="19"/>
      <c r="K6" s="19"/>
      <c r="L6" s="19"/>
    </row>
    <row r="7" spans="2:14" ht="13.5" customHeight="1"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4" ht="40.5" customHeight="1">
      <c r="B8" s="86" t="s">
        <v>0</v>
      </c>
      <c r="C8" s="86" t="s">
        <v>7</v>
      </c>
      <c r="D8" s="86" t="s">
        <v>1</v>
      </c>
      <c r="E8" s="86" t="s">
        <v>81</v>
      </c>
      <c r="F8" s="87" t="s">
        <v>2</v>
      </c>
      <c r="G8" s="87"/>
      <c r="H8" s="87"/>
      <c r="I8" s="88" t="s">
        <v>10</v>
      </c>
      <c r="J8" s="88"/>
      <c r="K8" s="88"/>
      <c r="L8" s="32" t="s">
        <v>11</v>
      </c>
    </row>
    <row r="9" spans="2:14" ht="192" customHeight="1">
      <c r="B9" s="86"/>
      <c r="C9" s="86"/>
      <c r="D9" s="86"/>
      <c r="E9" s="86"/>
      <c r="F9" s="16" t="s">
        <v>17</v>
      </c>
      <c r="G9" s="36" t="s">
        <v>18</v>
      </c>
      <c r="H9" s="16" t="s">
        <v>19</v>
      </c>
      <c r="I9" s="32" t="s">
        <v>5</v>
      </c>
      <c r="J9" s="32" t="s">
        <v>3</v>
      </c>
      <c r="K9" s="2" t="s">
        <v>6</v>
      </c>
      <c r="L9" s="3" t="s">
        <v>12</v>
      </c>
    </row>
    <row r="10" spans="2:14" s="4" customFormat="1" ht="13.5" thickBot="1">
      <c r="B10" s="48">
        <v>1</v>
      </c>
      <c r="C10" s="48">
        <v>3</v>
      </c>
      <c r="D10" s="33">
        <v>4</v>
      </c>
      <c r="E10" s="33">
        <v>5</v>
      </c>
      <c r="F10" s="34">
        <v>6</v>
      </c>
      <c r="G10" s="34">
        <v>7</v>
      </c>
      <c r="H10" s="42">
        <v>8</v>
      </c>
      <c r="I10" s="32">
        <v>11</v>
      </c>
      <c r="J10" s="32">
        <v>12</v>
      </c>
      <c r="K10" s="2">
        <v>13</v>
      </c>
      <c r="L10" s="32">
        <v>14</v>
      </c>
    </row>
    <row r="11" spans="2:14" s="5" customFormat="1" ht="61.5" customHeight="1" thickBot="1">
      <c r="B11" s="56">
        <v>1</v>
      </c>
      <c r="C11" s="65" t="s">
        <v>20</v>
      </c>
      <c r="D11" s="62" t="s">
        <v>79</v>
      </c>
      <c r="E11" s="37">
        <v>1</v>
      </c>
      <c r="F11" s="50">
        <v>76974</v>
      </c>
      <c r="G11" s="50">
        <v>80823</v>
      </c>
      <c r="H11" s="50">
        <v>78513</v>
      </c>
      <c r="I11" s="43">
        <f t="shared" ref="I11:I18" si="0">AVERAGE(F11:H11)</f>
        <v>78770</v>
      </c>
      <c r="J11" s="38">
        <f t="shared" ref="J11:J71" si="1">SQRT(VAR(F11:H11))</f>
        <v>1937.3272826241828</v>
      </c>
      <c r="K11" s="39">
        <f t="shared" ref="K11:K71" si="2">J11/I11*100</f>
        <v>2.4594735084730006</v>
      </c>
      <c r="L11" s="44">
        <f t="shared" ref="L11:L18" si="3">E11*SUM(F11:H11)/COLUMNS(F11:H11)</f>
        <v>78770</v>
      </c>
      <c r="N11" s="15"/>
    </row>
    <row r="12" spans="2:14" s="5" customFormat="1" ht="126.75" customHeight="1" thickBot="1">
      <c r="B12" s="56">
        <v>2</v>
      </c>
      <c r="C12" s="67" t="s">
        <v>85</v>
      </c>
      <c r="D12" s="63" t="s">
        <v>80</v>
      </c>
      <c r="E12" s="37">
        <v>1</v>
      </c>
      <c r="F12" s="50">
        <v>22</v>
      </c>
      <c r="G12" s="50">
        <v>23</v>
      </c>
      <c r="H12" s="50">
        <v>22</v>
      </c>
      <c r="I12" s="43">
        <f t="shared" si="0"/>
        <v>22.333333333333332</v>
      </c>
      <c r="J12" s="38">
        <f t="shared" si="1"/>
        <v>0.57735026918965859</v>
      </c>
      <c r="K12" s="39">
        <f t="shared" si="2"/>
        <v>2.5851504590581729</v>
      </c>
      <c r="L12" s="44">
        <f t="shared" si="3"/>
        <v>22.333333333333332</v>
      </c>
      <c r="N12" s="15"/>
    </row>
    <row r="13" spans="2:14" s="5" customFormat="1" ht="108" customHeight="1" thickBot="1">
      <c r="B13" s="56">
        <v>3</v>
      </c>
      <c r="C13" s="65" t="s">
        <v>86</v>
      </c>
      <c r="D13" s="63" t="s">
        <v>80</v>
      </c>
      <c r="E13" s="52">
        <v>1</v>
      </c>
      <c r="F13" s="53">
        <v>28</v>
      </c>
      <c r="G13" s="50">
        <v>29</v>
      </c>
      <c r="H13" s="50">
        <v>29</v>
      </c>
      <c r="I13" s="43">
        <f t="shared" ref="I13" si="4">AVERAGE(F13:H13)</f>
        <v>28.666666666666668</v>
      </c>
      <c r="J13" s="38">
        <f t="shared" si="1"/>
        <v>0.57735026918956012</v>
      </c>
      <c r="K13" s="39">
        <f t="shared" si="2"/>
        <v>2.0140125669403259</v>
      </c>
      <c r="L13" s="44">
        <f t="shared" ref="L13" si="5">E13*SUM(F13:H13)/COLUMNS(F13:H13)</f>
        <v>28.666666666666668</v>
      </c>
      <c r="N13" s="15"/>
    </row>
    <row r="14" spans="2:14" s="5" customFormat="1" ht="66" customHeight="1" thickBot="1">
      <c r="B14" s="64">
        <v>4</v>
      </c>
      <c r="C14" s="58" t="s">
        <v>21</v>
      </c>
      <c r="D14" s="54" t="s">
        <v>79</v>
      </c>
      <c r="E14" s="37">
        <v>1</v>
      </c>
      <c r="F14" s="50">
        <v>3200</v>
      </c>
      <c r="G14" s="50">
        <v>3360</v>
      </c>
      <c r="H14" s="50">
        <v>3264</v>
      </c>
      <c r="I14" s="43">
        <f t="shared" si="0"/>
        <v>3274.6666666666665</v>
      </c>
      <c r="J14" s="38">
        <f t="shared" si="1"/>
        <v>80.531567309558525</v>
      </c>
      <c r="K14" s="39">
        <f t="shared" si="2"/>
        <v>2.4592294577430334</v>
      </c>
      <c r="L14" s="44">
        <f t="shared" si="3"/>
        <v>3274.6666666666665</v>
      </c>
      <c r="N14" s="15"/>
    </row>
    <row r="15" spans="2:14" s="5" customFormat="1" ht="80.25" customHeight="1" thickBot="1">
      <c r="B15" s="47">
        <v>5</v>
      </c>
      <c r="C15" s="58" t="s">
        <v>22</v>
      </c>
      <c r="D15" s="54" t="s">
        <v>79</v>
      </c>
      <c r="E15" s="37">
        <v>1</v>
      </c>
      <c r="F15" s="50">
        <v>3502</v>
      </c>
      <c r="G15" s="50">
        <v>3677</v>
      </c>
      <c r="H15" s="50">
        <v>3572</v>
      </c>
      <c r="I15" s="43">
        <f t="shared" ref="I15" si="6">AVERAGE(F15:H15)</f>
        <v>3583.6666666666665</v>
      </c>
      <c r="J15" s="38">
        <f t="shared" si="1"/>
        <v>88.081401744818365</v>
      </c>
      <c r="K15" s="39">
        <f t="shared" si="2"/>
        <v>2.4578569922282125</v>
      </c>
      <c r="L15" s="44">
        <f t="shared" ref="L15" si="7">E15*SUM(F15:H15)/COLUMNS(F15:H15)</f>
        <v>3583.6666666666665</v>
      </c>
      <c r="N15" s="15"/>
    </row>
    <row r="16" spans="2:14" s="5" customFormat="1" ht="39" customHeight="1" thickBot="1">
      <c r="B16" s="47">
        <v>6</v>
      </c>
      <c r="C16" s="58" t="s">
        <v>23</v>
      </c>
      <c r="D16" s="54" t="s">
        <v>80</v>
      </c>
      <c r="E16" s="37">
        <v>1</v>
      </c>
      <c r="F16" s="50">
        <v>6</v>
      </c>
      <c r="G16" s="50">
        <v>6</v>
      </c>
      <c r="H16" s="50">
        <v>6</v>
      </c>
      <c r="I16" s="43">
        <f t="shared" si="0"/>
        <v>6</v>
      </c>
      <c r="J16" s="38">
        <f>SQRT(VAR(F16:H16))</f>
        <v>0</v>
      </c>
      <c r="K16" s="39">
        <f t="shared" si="2"/>
        <v>0</v>
      </c>
      <c r="L16" s="44">
        <f t="shared" si="3"/>
        <v>6</v>
      </c>
      <c r="N16" s="15"/>
    </row>
    <row r="17" spans="2:14" s="5" customFormat="1" ht="51.75" customHeight="1" thickBot="1">
      <c r="B17" s="47">
        <v>7</v>
      </c>
      <c r="C17" s="58" t="s">
        <v>24</v>
      </c>
      <c r="D17" s="54" t="s">
        <v>79</v>
      </c>
      <c r="E17" s="37">
        <v>1</v>
      </c>
      <c r="F17" s="50">
        <v>2798</v>
      </c>
      <c r="G17" s="50">
        <v>2938</v>
      </c>
      <c r="H17" s="50">
        <v>2854</v>
      </c>
      <c r="I17" s="43">
        <f t="shared" ref="I17" si="8">AVERAGE(F17:H17)</f>
        <v>2863.3333333333335</v>
      </c>
      <c r="J17" s="38">
        <f t="shared" si="1"/>
        <v>70.465121395864742</v>
      </c>
      <c r="K17" s="39">
        <f t="shared" si="2"/>
        <v>2.4609471965959746</v>
      </c>
      <c r="L17" s="44">
        <f t="shared" ref="L17" si="9">E17*SUM(F17:H17)/COLUMNS(F17:H17)</f>
        <v>2863.3333333333335</v>
      </c>
      <c r="N17" s="15"/>
    </row>
    <row r="18" spans="2:14" s="5" customFormat="1" ht="80.25" customHeight="1" thickBot="1">
      <c r="B18" s="47">
        <v>8</v>
      </c>
      <c r="C18" s="58" t="s">
        <v>25</v>
      </c>
      <c r="D18" s="54" t="s">
        <v>80</v>
      </c>
      <c r="E18" s="37">
        <v>1</v>
      </c>
      <c r="F18" s="50">
        <v>42</v>
      </c>
      <c r="G18" s="50">
        <v>44</v>
      </c>
      <c r="H18" s="50">
        <v>43</v>
      </c>
      <c r="I18" s="43">
        <f t="shared" si="0"/>
        <v>43</v>
      </c>
      <c r="J18" s="38">
        <f t="shared" si="1"/>
        <v>1</v>
      </c>
      <c r="K18" s="39">
        <f t="shared" si="2"/>
        <v>2.3255813953488373</v>
      </c>
      <c r="L18" s="44">
        <f t="shared" si="3"/>
        <v>43</v>
      </c>
      <c r="N18" s="15"/>
    </row>
    <row r="19" spans="2:14" s="5" customFormat="1" ht="69" customHeight="1" thickBot="1">
      <c r="B19" s="47">
        <v>9</v>
      </c>
      <c r="C19" s="58" t="s">
        <v>26</v>
      </c>
      <c r="D19" s="54" t="s">
        <v>80</v>
      </c>
      <c r="E19" s="52">
        <v>1</v>
      </c>
      <c r="F19" s="53">
        <v>5</v>
      </c>
      <c r="G19" s="50">
        <v>5</v>
      </c>
      <c r="H19" s="50">
        <v>5</v>
      </c>
      <c r="I19" s="55">
        <f t="shared" ref="I19" si="10">AVERAGE(F19:H19)</f>
        <v>5</v>
      </c>
      <c r="J19" s="38">
        <f t="shared" si="1"/>
        <v>0</v>
      </c>
      <c r="K19" s="39">
        <f t="shared" si="2"/>
        <v>0</v>
      </c>
      <c r="L19" s="44">
        <f t="shared" ref="L19" si="11">E19*SUM(F19:H19)/COLUMNS(F19:H19)</f>
        <v>5</v>
      </c>
      <c r="N19" s="15"/>
    </row>
    <row r="20" spans="2:14" s="5" customFormat="1" ht="76.5" customHeight="1" thickBot="1">
      <c r="B20" s="47">
        <v>10</v>
      </c>
      <c r="C20" s="58" t="s">
        <v>27</v>
      </c>
      <c r="D20" s="54" t="s">
        <v>79</v>
      </c>
      <c r="E20" s="52">
        <v>1</v>
      </c>
      <c r="F20" s="53">
        <v>7028</v>
      </c>
      <c r="G20" s="50">
        <v>7379</v>
      </c>
      <c r="H20" s="50">
        <v>7169</v>
      </c>
      <c r="I20" s="43">
        <f t="shared" ref="I20:I71" si="12">AVERAGE(F20:H20)</f>
        <v>7192</v>
      </c>
      <c r="J20" s="38">
        <f t="shared" si="1"/>
        <v>176.62672504465456</v>
      </c>
      <c r="K20" s="39">
        <f t="shared" si="2"/>
        <v>2.4558777119668322</v>
      </c>
      <c r="L20" s="44">
        <f t="shared" ref="L20:L71" si="13">E20*SUM(F20:H20)/COLUMNS(F20:H20)</f>
        <v>7192</v>
      </c>
      <c r="N20" s="15"/>
    </row>
    <row r="21" spans="2:14" s="5" customFormat="1" ht="54" customHeight="1" thickBot="1">
      <c r="B21" s="47">
        <v>11</v>
      </c>
      <c r="C21" s="58" t="s">
        <v>28</v>
      </c>
      <c r="D21" s="54" t="s">
        <v>79</v>
      </c>
      <c r="E21" s="37">
        <v>1</v>
      </c>
      <c r="F21" s="50">
        <v>38802</v>
      </c>
      <c r="G21" s="50">
        <v>40742</v>
      </c>
      <c r="H21" s="50">
        <v>39578</v>
      </c>
      <c r="I21" s="43">
        <f t="shared" si="12"/>
        <v>39707.333333333336</v>
      </c>
      <c r="J21" s="38">
        <f t="shared" si="1"/>
        <v>976.44525362843171</v>
      </c>
      <c r="K21" s="39">
        <f t="shared" si="2"/>
        <v>2.4591055899710339</v>
      </c>
      <c r="L21" s="44">
        <f t="shared" si="13"/>
        <v>39707.333333333336</v>
      </c>
      <c r="N21" s="15"/>
    </row>
    <row r="22" spans="2:14" s="5" customFormat="1" ht="39.75" customHeight="1" thickBot="1">
      <c r="B22" s="47">
        <v>12</v>
      </c>
      <c r="C22" s="58" t="s">
        <v>29</v>
      </c>
      <c r="D22" s="54" t="s">
        <v>79</v>
      </c>
      <c r="E22" s="37">
        <v>1</v>
      </c>
      <c r="F22" s="50">
        <v>3502</v>
      </c>
      <c r="G22" s="50">
        <v>3677</v>
      </c>
      <c r="H22" s="50">
        <v>3572</v>
      </c>
      <c r="I22" s="43">
        <f t="shared" si="12"/>
        <v>3583.6666666666665</v>
      </c>
      <c r="J22" s="38">
        <f t="shared" si="1"/>
        <v>88.081401744818365</v>
      </c>
      <c r="K22" s="39">
        <f t="shared" si="2"/>
        <v>2.4578569922282125</v>
      </c>
      <c r="L22" s="44">
        <f t="shared" si="13"/>
        <v>3583.6666666666665</v>
      </c>
      <c r="N22" s="15"/>
    </row>
    <row r="23" spans="2:14" s="5" customFormat="1" ht="54.75" customHeight="1" thickBot="1">
      <c r="B23" s="47">
        <v>13</v>
      </c>
      <c r="C23" s="58" t="s">
        <v>30</v>
      </c>
      <c r="D23" s="54" t="s">
        <v>79</v>
      </c>
      <c r="E23" s="37">
        <v>1</v>
      </c>
      <c r="F23" s="50">
        <v>10624</v>
      </c>
      <c r="G23" s="50">
        <v>11155</v>
      </c>
      <c r="H23" s="50">
        <v>10836</v>
      </c>
      <c r="I23" s="43">
        <f t="shared" ref="I23" si="14">AVERAGE(F23:H23)</f>
        <v>10871.666666666666</v>
      </c>
      <c r="J23" s="38">
        <f t="shared" si="1"/>
        <v>267.29072810956848</v>
      </c>
      <c r="K23" s="39">
        <f t="shared" si="2"/>
        <v>2.4585993693966133</v>
      </c>
      <c r="L23" s="44">
        <f t="shared" ref="L23" si="15">E23*SUM(F23:H23)/COLUMNS(F23:H23)</f>
        <v>10871.666666666666</v>
      </c>
      <c r="N23" s="15"/>
    </row>
    <row r="24" spans="2:14" s="5" customFormat="1" ht="38.25" customHeight="1" thickBot="1">
      <c r="B24" s="47">
        <v>14</v>
      </c>
      <c r="C24" s="58" t="s">
        <v>31</v>
      </c>
      <c r="D24" s="61" t="s">
        <v>79</v>
      </c>
      <c r="E24" s="37">
        <v>1</v>
      </c>
      <c r="F24" s="50">
        <v>1500</v>
      </c>
      <c r="G24" s="50">
        <v>1575</v>
      </c>
      <c r="H24" s="50">
        <v>1530</v>
      </c>
      <c r="I24" s="43">
        <f t="shared" si="12"/>
        <v>1535</v>
      </c>
      <c r="J24" s="38">
        <f t="shared" si="1"/>
        <v>37.749172176353746</v>
      </c>
      <c r="K24" s="39">
        <f t="shared" si="2"/>
        <v>2.4592294577429152</v>
      </c>
      <c r="L24" s="44">
        <f t="shared" si="13"/>
        <v>1535</v>
      </c>
      <c r="N24" s="15"/>
    </row>
    <row r="25" spans="2:14" s="5" customFormat="1" ht="63.75" customHeight="1" thickBot="1">
      <c r="B25" s="47">
        <v>15</v>
      </c>
      <c r="C25" s="58" t="s">
        <v>32</v>
      </c>
      <c r="D25" s="61" t="s">
        <v>79</v>
      </c>
      <c r="E25" s="37">
        <v>1</v>
      </c>
      <c r="F25" s="50">
        <v>2080</v>
      </c>
      <c r="G25" s="50">
        <v>2184</v>
      </c>
      <c r="H25" s="50">
        <v>2122</v>
      </c>
      <c r="I25" s="43">
        <f t="shared" ref="I25" si="16">AVERAGE(F25:H25)</f>
        <v>2128.6666666666665</v>
      </c>
      <c r="J25" s="38">
        <f t="shared" si="1"/>
        <v>52.319531088619506</v>
      </c>
      <c r="K25" s="39">
        <f t="shared" si="2"/>
        <v>2.4578545766654951</v>
      </c>
      <c r="L25" s="44">
        <f t="shared" ref="L25" si="17">E25*SUM(F25:H25)/COLUMNS(F25:H25)</f>
        <v>2128.6666666666665</v>
      </c>
      <c r="N25" s="15"/>
    </row>
    <row r="26" spans="2:14" s="5" customFormat="1" ht="58.5" customHeight="1" thickBot="1">
      <c r="B26" s="47">
        <v>16</v>
      </c>
      <c r="C26" s="58" t="s">
        <v>33</v>
      </c>
      <c r="D26" s="61" t="s">
        <v>79</v>
      </c>
      <c r="E26" s="37">
        <v>1</v>
      </c>
      <c r="F26" s="50">
        <v>3640</v>
      </c>
      <c r="G26" s="50">
        <v>3822</v>
      </c>
      <c r="H26" s="50">
        <v>3713</v>
      </c>
      <c r="I26" s="43">
        <f t="shared" si="12"/>
        <v>3725</v>
      </c>
      <c r="J26" s="38">
        <f t="shared" si="1"/>
        <v>91.591484320323147</v>
      </c>
      <c r="K26" s="39">
        <f t="shared" si="2"/>
        <v>2.4588317938341784</v>
      </c>
      <c r="L26" s="44">
        <f t="shared" si="13"/>
        <v>3725</v>
      </c>
      <c r="N26" s="15"/>
    </row>
    <row r="27" spans="2:14" s="5" customFormat="1" ht="38.25" customHeight="1" thickBot="1">
      <c r="B27" s="47">
        <v>17</v>
      </c>
      <c r="C27" s="58" t="s">
        <v>34</v>
      </c>
      <c r="D27" s="61" t="s">
        <v>79</v>
      </c>
      <c r="E27" s="37">
        <v>1</v>
      </c>
      <c r="F27" s="50">
        <v>8360</v>
      </c>
      <c r="G27" s="50">
        <v>8778</v>
      </c>
      <c r="H27" s="50">
        <v>8527</v>
      </c>
      <c r="I27" s="43">
        <f t="shared" ref="I27" si="18">AVERAGE(F27:H27)</f>
        <v>8555</v>
      </c>
      <c r="J27" s="38">
        <f t="shared" si="1"/>
        <v>210.40199618824911</v>
      </c>
      <c r="K27" s="39">
        <f t="shared" si="2"/>
        <v>2.4594038128375115</v>
      </c>
      <c r="L27" s="44">
        <f t="shared" ref="L27" si="19">E27*SUM(F27:H27)/COLUMNS(F27:H27)</f>
        <v>8555</v>
      </c>
      <c r="N27" s="15"/>
    </row>
    <row r="28" spans="2:14" s="5" customFormat="1" ht="51" customHeight="1" thickBot="1">
      <c r="B28" s="47">
        <v>18</v>
      </c>
      <c r="C28" s="58" t="s">
        <v>35</v>
      </c>
      <c r="D28" s="61" t="s">
        <v>79</v>
      </c>
      <c r="E28" s="37">
        <v>1</v>
      </c>
      <c r="F28" s="50">
        <v>38802</v>
      </c>
      <c r="G28" s="50">
        <v>40742</v>
      </c>
      <c r="H28" s="50">
        <v>39578</v>
      </c>
      <c r="I28" s="43">
        <f t="shared" si="12"/>
        <v>39707.333333333336</v>
      </c>
      <c r="J28" s="38">
        <f t="shared" si="1"/>
        <v>976.44525362843171</v>
      </c>
      <c r="K28" s="39">
        <f t="shared" si="2"/>
        <v>2.4591055899710339</v>
      </c>
      <c r="L28" s="44">
        <f t="shared" si="13"/>
        <v>39707.333333333336</v>
      </c>
      <c r="N28" s="15"/>
    </row>
    <row r="29" spans="2:14" s="5" customFormat="1" ht="52.5" customHeight="1" thickBot="1">
      <c r="B29" s="47">
        <v>19</v>
      </c>
      <c r="C29" s="58" t="s">
        <v>36</v>
      </c>
      <c r="D29" s="61" t="s">
        <v>79</v>
      </c>
      <c r="E29" s="37">
        <v>1</v>
      </c>
      <c r="F29" s="50">
        <v>28616</v>
      </c>
      <c r="G29" s="50">
        <v>30047</v>
      </c>
      <c r="H29" s="50">
        <v>29188</v>
      </c>
      <c r="I29" s="43">
        <f t="shared" si="12"/>
        <v>29283.666666666668</v>
      </c>
      <c r="J29" s="38">
        <f t="shared" si="1"/>
        <v>720.2807323073788</v>
      </c>
      <c r="K29" s="39">
        <f t="shared" si="2"/>
        <v>2.4596671602168856</v>
      </c>
      <c r="L29" s="44">
        <f t="shared" si="13"/>
        <v>29283.666666666668</v>
      </c>
      <c r="N29" s="15"/>
    </row>
    <row r="30" spans="2:14" s="5" customFormat="1" ht="66" customHeight="1" thickBot="1">
      <c r="B30" s="47">
        <v>20</v>
      </c>
      <c r="C30" s="58" t="s">
        <v>37</v>
      </c>
      <c r="D30" s="61" t="s">
        <v>79</v>
      </c>
      <c r="E30" s="37">
        <v>1</v>
      </c>
      <c r="F30" s="50">
        <v>42378</v>
      </c>
      <c r="G30" s="50">
        <v>44497</v>
      </c>
      <c r="H30" s="50">
        <v>43226</v>
      </c>
      <c r="I30" s="43">
        <f t="shared" ref="I30" si="20">AVERAGE(F30:H30)</f>
        <v>43367</v>
      </c>
      <c r="J30" s="38">
        <f t="shared" si="1"/>
        <v>1066.5134785833698</v>
      </c>
      <c r="K30" s="39">
        <f t="shared" si="2"/>
        <v>2.4592742836335688</v>
      </c>
      <c r="L30" s="44">
        <f t="shared" ref="L30" si="21">E30*SUM(F30:H30)/COLUMNS(F30:H30)</f>
        <v>43367</v>
      </c>
      <c r="N30" s="15"/>
    </row>
    <row r="31" spans="2:14" s="5" customFormat="1" ht="66.75" customHeight="1" thickBot="1">
      <c r="B31" s="47">
        <v>21</v>
      </c>
      <c r="C31" s="58" t="s">
        <v>38</v>
      </c>
      <c r="D31" s="61" t="s">
        <v>79</v>
      </c>
      <c r="E31" s="37">
        <v>1</v>
      </c>
      <c r="F31" s="50">
        <v>28636</v>
      </c>
      <c r="G31" s="50">
        <v>30068</v>
      </c>
      <c r="H31" s="50">
        <v>29209</v>
      </c>
      <c r="I31" s="43">
        <f t="shared" si="12"/>
        <v>29304.333333333332</v>
      </c>
      <c r="J31" s="38">
        <f t="shared" si="1"/>
        <v>720.74429122487948</v>
      </c>
      <c r="K31" s="39">
        <f t="shared" si="2"/>
        <v>2.4595143763432468</v>
      </c>
      <c r="L31" s="44">
        <f t="shared" si="13"/>
        <v>29304.333333333332</v>
      </c>
      <c r="N31" s="15"/>
    </row>
    <row r="32" spans="2:14" s="5" customFormat="1" ht="87.75" customHeight="1" thickBot="1">
      <c r="B32" s="47">
        <v>22</v>
      </c>
      <c r="C32" s="58" t="s">
        <v>39</v>
      </c>
      <c r="D32" s="61" t="s">
        <v>79</v>
      </c>
      <c r="E32" s="37">
        <v>1</v>
      </c>
      <c r="F32" s="50">
        <v>77</v>
      </c>
      <c r="G32" s="50">
        <v>81</v>
      </c>
      <c r="H32" s="50">
        <v>79</v>
      </c>
      <c r="I32" s="43">
        <f t="shared" ref="I32" si="22">AVERAGE(F32:H32)</f>
        <v>79</v>
      </c>
      <c r="J32" s="38">
        <f t="shared" si="1"/>
        <v>2</v>
      </c>
      <c r="K32" s="39">
        <f t="shared" si="2"/>
        <v>2.5316455696202533</v>
      </c>
      <c r="L32" s="44">
        <f t="shared" ref="L32" si="23">E32*SUM(F32:H32)/COLUMNS(F32:H32)</f>
        <v>79</v>
      </c>
      <c r="N32" s="15"/>
    </row>
    <row r="33" spans="2:14" s="5" customFormat="1" ht="91.5" customHeight="1" thickBot="1">
      <c r="B33" s="47">
        <v>23</v>
      </c>
      <c r="C33" s="58" t="s">
        <v>40</v>
      </c>
      <c r="D33" s="61" t="s">
        <v>79</v>
      </c>
      <c r="E33" s="37">
        <v>1</v>
      </c>
      <c r="F33" s="50">
        <v>77</v>
      </c>
      <c r="G33" s="50">
        <v>81</v>
      </c>
      <c r="H33" s="50">
        <v>79</v>
      </c>
      <c r="I33" s="43">
        <f t="shared" si="12"/>
        <v>79</v>
      </c>
      <c r="J33" s="38">
        <f t="shared" si="1"/>
        <v>2</v>
      </c>
      <c r="K33" s="39">
        <f t="shared" si="2"/>
        <v>2.5316455696202533</v>
      </c>
      <c r="L33" s="44">
        <f t="shared" si="13"/>
        <v>79</v>
      </c>
      <c r="N33" s="15"/>
    </row>
    <row r="34" spans="2:14" s="5" customFormat="1" ht="93" customHeight="1" thickBot="1">
      <c r="B34" s="47">
        <v>24</v>
      </c>
      <c r="C34" s="58" t="s">
        <v>41</v>
      </c>
      <c r="D34" s="61" t="s">
        <v>79</v>
      </c>
      <c r="E34" s="37">
        <v>1</v>
      </c>
      <c r="F34" s="50">
        <v>77</v>
      </c>
      <c r="G34" s="50">
        <v>81</v>
      </c>
      <c r="H34" s="50">
        <v>79</v>
      </c>
      <c r="I34" s="43">
        <f t="shared" ref="I34" si="24">AVERAGE(F34:H34)</f>
        <v>79</v>
      </c>
      <c r="J34" s="38">
        <f t="shared" si="1"/>
        <v>2</v>
      </c>
      <c r="K34" s="39">
        <f t="shared" si="2"/>
        <v>2.5316455696202533</v>
      </c>
      <c r="L34" s="44">
        <f t="shared" ref="L34" si="25">E34*SUM(F34:H34)/COLUMNS(F34:H34)</f>
        <v>79</v>
      </c>
      <c r="N34" s="15"/>
    </row>
    <row r="35" spans="2:14" s="5" customFormat="1" ht="92.25" customHeight="1" thickBot="1">
      <c r="B35" s="47">
        <v>25</v>
      </c>
      <c r="C35" s="58" t="s">
        <v>42</v>
      </c>
      <c r="D35" s="61" t="s">
        <v>79</v>
      </c>
      <c r="E35" s="37">
        <v>1</v>
      </c>
      <c r="F35" s="50">
        <v>10458</v>
      </c>
      <c r="G35" s="50">
        <v>10981</v>
      </c>
      <c r="H35" s="50">
        <v>10667</v>
      </c>
      <c r="I35" s="43">
        <f t="shared" si="12"/>
        <v>10702</v>
      </c>
      <c r="J35" s="38">
        <f t="shared" si="1"/>
        <v>263.25083095785283</v>
      </c>
      <c r="K35" s="39">
        <f t="shared" si="2"/>
        <v>2.4598283587913738</v>
      </c>
      <c r="L35" s="44">
        <f t="shared" si="13"/>
        <v>10702</v>
      </c>
      <c r="N35" s="15"/>
    </row>
    <row r="36" spans="2:14" s="5" customFormat="1" ht="33" customHeight="1" thickBot="1">
      <c r="B36" s="47">
        <v>26</v>
      </c>
      <c r="C36" s="66" t="s">
        <v>43</v>
      </c>
      <c r="D36" s="61" t="s">
        <v>79</v>
      </c>
      <c r="E36" s="37">
        <v>1</v>
      </c>
      <c r="F36" s="50">
        <v>11126</v>
      </c>
      <c r="G36" s="50">
        <v>11682</v>
      </c>
      <c r="H36" s="50">
        <v>11349</v>
      </c>
      <c r="I36" s="43">
        <f t="shared" si="12"/>
        <v>11385.666666666666</v>
      </c>
      <c r="J36" s="38">
        <f t="shared" si="1"/>
        <v>279.80767204160657</v>
      </c>
      <c r="K36" s="39">
        <f t="shared" si="2"/>
        <v>2.4575431569658335</v>
      </c>
      <c r="L36" s="44">
        <f t="shared" si="13"/>
        <v>11385.666666666666</v>
      </c>
      <c r="N36" s="15"/>
    </row>
    <row r="37" spans="2:14" s="5" customFormat="1" ht="31.5" customHeight="1" thickBot="1">
      <c r="B37" s="47">
        <v>27</v>
      </c>
      <c r="C37" s="59" t="s">
        <v>44</v>
      </c>
      <c r="D37" s="61" t="s">
        <v>80</v>
      </c>
      <c r="E37" s="37">
        <v>1</v>
      </c>
      <c r="F37" s="50">
        <v>1196</v>
      </c>
      <c r="G37" s="50">
        <v>1256</v>
      </c>
      <c r="H37" s="50">
        <v>1220</v>
      </c>
      <c r="I37" s="43">
        <f t="shared" ref="I37" si="26">AVERAGE(F37:H37)</f>
        <v>1224</v>
      </c>
      <c r="J37" s="38">
        <f t="shared" si="1"/>
        <v>30.199337741082999</v>
      </c>
      <c r="K37" s="39">
        <f t="shared" si="2"/>
        <v>2.4672661553172386</v>
      </c>
      <c r="L37" s="44">
        <f t="shared" ref="L37" si="27">E37*SUM(F37:H37)/COLUMNS(F37:H37)</f>
        <v>1224</v>
      </c>
      <c r="N37" s="15"/>
    </row>
    <row r="38" spans="2:14" s="5" customFormat="1" ht="55.5" customHeight="1" thickBot="1">
      <c r="B38" s="47">
        <v>28</v>
      </c>
      <c r="C38" s="57" t="s">
        <v>45</v>
      </c>
      <c r="D38" s="61" t="s">
        <v>79</v>
      </c>
      <c r="E38" s="37">
        <v>1</v>
      </c>
      <c r="F38" s="50">
        <v>4000</v>
      </c>
      <c r="G38" s="50">
        <v>4200</v>
      </c>
      <c r="H38" s="50">
        <v>4080</v>
      </c>
      <c r="I38" s="43">
        <f t="shared" si="12"/>
        <v>4093.3333333333335</v>
      </c>
      <c r="J38" s="38">
        <f t="shared" si="1"/>
        <v>100.66445913693717</v>
      </c>
      <c r="K38" s="39">
        <f t="shared" si="2"/>
        <v>2.4592294577427642</v>
      </c>
      <c r="L38" s="44">
        <f t="shared" si="13"/>
        <v>4093.3333333333335</v>
      </c>
      <c r="N38" s="15"/>
    </row>
    <row r="39" spans="2:14" s="5" customFormat="1" ht="40.5" customHeight="1" thickBot="1">
      <c r="B39" s="47">
        <v>29</v>
      </c>
      <c r="C39" s="58" t="s">
        <v>46</v>
      </c>
      <c r="D39" s="54" t="s">
        <v>82</v>
      </c>
      <c r="E39" s="37">
        <v>1</v>
      </c>
      <c r="F39" s="50">
        <v>89</v>
      </c>
      <c r="G39" s="50">
        <v>93</v>
      </c>
      <c r="H39" s="50">
        <v>91</v>
      </c>
      <c r="I39" s="43">
        <f t="shared" ref="I39" si="28">AVERAGE(F39:H39)</f>
        <v>91</v>
      </c>
      <c r="J39" s="38">
        <f t="shared" si="1"/>
        <v>2</v>
      </c>
      <c r="K39" s="39">
        <f t="shared" si="2"/>
        <v>2.197802197802198</v>
      </c>
      <c r="L39" s="44">
        <f t="shared" ref="L39" si="29">E39*SUM(F39:H39)/COLUMNS(F39:H39)</f>
        <v>91</v>
      </c>
      <c r="N39" s="15"/>
    </row>
    <row r="40" spans="2:14" s="5" customFormat="1" ht="63" customHeight="1" thickBot="1">
      <c r="B40" s="47">
        <v>30</v>
      </c>
      <c r="C40" s="58" t="s">
        <v>47</v>
      </c>
      <c r="D40" s="54" t="s">
        <v>79</v>
      </c>
      <c r="E40" s="37">
        <v>1</v>
      </c>
      <c r="F40" s="50">
        <v>3200</v>
      </c>
      <c r="G40" s="50">
        <v>3360</v>
      </c>
      <c r="H40" s="50">
        <v>3264</v>
      </c>
      <c r="I40" s="43">
        <f t="shared" si="12"/>
        <v>3274.6666666666665</v>
      </c>
      <c r="J40" s="38">
        <f t="shared" si="1"/>
        <v>80.531567309558525</v>
      </c>
      <c r="K40" s="39">
        <f t="shared" si="2"/>
        <v>2.4592294577430334</v>
      </c>
      <c r="L40" s="44">
        <f t="shared" si="13"/>
        <v>3274.6666666666665</v>
      </c>
      <c r="N40" s="15"/>
    </row>
    <row r="41" spans="2:14" s="5" customFormat="1" ht="68.25" customHeight="1" thickBot="1">
      <c r="B41" s="47">
        <v>31</v>
      </c>
      <c r="C41" s="58" t="s">
        <v>48</v>
      </c>
      <c r="D41" s="54" t="s">
        <v>79</v>
      </c>
      <c r="E41" s="37">
        <v>1</v>
      </c>
      <c r="F41" s="50">
        <v>3200</v>
      </c>
      <c r="G41" s="50">
        <v>3360</v>
      </c>
      <c r="H41" s="50">
        <v>3264</v>
      </c>
      <c r="I41" s="43">
        <f t="shared" ref="I41" si="30">AVERAGE(F41:H41)</f>
        <v>3274.6666666666665</v>
      </c>
      <c r="J41" s="38">
        <f t="shared" si="1"/>
        <v>80.531567309558525</v>
      </c>
      <c r="K41" s="39">
        <f t="shared" si="2"/>
        <v>2.4592294577430334</v>
      </c>
      <c r="L41" s="44">
        <f t="shared" ref="L41" si="31">E41*SUM(F41:H41)/COLUMNS(F41:H41)</f>
        <v>3274.6666666666665</v>
      </c>
      <c r="N41" s="15"/>
    </row>
    <row r="42" spans="2:14" s="5" customFormat="1" ht="54" customHeight="1" thickBot="1">
      <c r="B42" s="47">
        <v>32</v>
      </c>
      <c r="C42" s="58" t="s">
        <v>49</v>
      </c>
      <c r="D42" s="54" t="s">
        <v>79</v>
      </c>
      <c r="E42" s="37">
        <v>1</v>
      </c>
      <c r="F42" s="50">
        <v>28886</v>
      </c>
      <c r="G42" s="50">
        <v>30330</v>
      </c>
      <c r="H42" s="50">
        <v>29464</v>
      </c>
      <c r="I42" s="43">
        <f t="shared" si="12"/>
        <v>29560</v>
      </c>
      <c r="J42" s="38">
        <f t="shared" si="1"/>
        <v>726.77094053078372</v>
      </c>
      <c r="K42" s="39">
        <f t="shared" si="2"/>
        <v>2.4586297040960208</v>
      </c>
      <c r="L42" s="44">
        <f t="shared" si="13"/>
        <v>29560</v>
      </c>
      <c r="N42" s="15"/>
    </row>
    <row r="43" spans="2:14" s="5" customFormat="1" ht="61.5" customHeight="1" thickBot="1">
      <c r="B43" s="47">
        <v>33</v>
      </c>
      <c r="C43" s="58" t="s">
        <v>50</v>
      </c>
      <c r="D43" s="54" t="s">
        <v>79</v>
      </c>
      <c r="E43" s="37">
        <v>1</v>
      </c>
      <c r="F43" s="50">
        <v>4092</v>
      </c>
      <c r="G43" s="50">
        <v>4297</v>
      </c>
      <c r="H43" s="50">
        <v>4174</v>
      </c>
      <c r="I43" s="43">
        <f t="shared" ref="I43" si="32">AVERAGE(F43:H43)</f>
        <v>4187.666666666667</v>
      </c>
      <c r="J43" s="38">
        <f t="shared" si="1"/>
        <v>103.18107061536089</v>
      </c>
      <c r="K43" s="39">
        <f t="shared" si="2"/>
        <v>2.4639275001678156</v>
      </c>
      <c r="L43" s="44">
        <f t="shared" ref="L43" si="33">E43*SUM(F43:H43)/COLUMNS(F43:H43)</f>
        <v>4187.666666666667</v>
      </c>
      <c r="N43" s="15"/>
    </row>
    <row r="44" spans="2:14" s="5" customFormat="1" ht="61.5" customHeight="1" thickBot="1">
      <c r="B44" s="47">
        <v>34</v>
      </c>
      <c r="C44" s="58" t="s">
        <v>51</v>
      </c>
      <c r="D44" s="54" t="s">
        <v>79</v>
      </c>
      <c r="E44" s="37">
        <v>1</v>
      </c>
      <c r="F44" s="50">
        <v>3890</v>
      </c>
      <c r="G44" s="50">
        <v>4085</v>
      </c>
      <c r="H44" s="50">
        <v>3968</v>
      </c>
      <c r="I44" s="43">
        <f t="shared" si="12"/>
        <v>3981</v>
      </c>
      <c r="J44" s="38">
        <f t="shared" si="1"/>
        <v>98.147847658519751</v>
      </c>
      <c r="K44" s="39">
        <f t="shared" si="2"/>
        <v>2.4654068741150401</v>
      </c>
      <c r="L44" s="44">
        <f t="shared" si="13"/>
        <v>3981</v>
      </c>
      <c r="N44" s="15"/>
    </row>
    <row r="45" spans="2:14" s="5" customFormat="1" ht="55.5" customHeight="1" thickBot="1">
      <c r="B45" s="47">
        <v>35</v>
      </c>
      <c r="C45" s="58" t="s">
        <v>52</v>
      </c>
      <c r="D45" s="54" t="s">
        <v>79</v>
      </c>
      <c r="E45" s="37">
        <v>1</v>
      </c>
      <c r="F45" s="50">
        <v>128446</v>
      </c>
      <c r="G45" s="50">
        <v>134868</v>
      </c>
      <c r="H45" s="50">
        <v>131015</v>
      </c>
      <c r="I45" s="43">
        <f t="shared" ref="I45" si="34">AVERAGE(F45:H45)</f>
        <v>131443</v>
      </c>
      <c r="J45" s="38">
        <f t="shared" si="1"/>
        <v>3232.3225395990421</v>
      </c>
      <c r="K45" s="39">
        <f t="shared" si="2"/>
        <v>2.4591058782887201</v>
      </c>
      <c r="L45" s="44">
        <f t="shared" ref="L45" si="35">E45*SUM(F45:H45)/COLUMNS(F45:H45)</f>
        <v>131443</v>
      </c>
      <c r="N45" s="15"/>
    </row>
    <row r="46" spans="2:14" s="5" customFormat="1" ht="34.5" customHeight="1" thickBot="1">
      <c r="B46" s="47">
        <v>36</v>
      </c>
      <c r="C46" s="58" t="s">
        <v>53</v>
      </c>
      <c r="D46" s="54" t="s">
        <v>79</v>
      </c>
      <c r="E46" s="37">
        <v>1</v>
      </c>
      <c r="F46" s="50">
        <v>2560</v>
      </c>
      <c r="G46" s="50">
        <v>2688</v>
      </c>
      <c r="H46" s="50">
        <v>2611</v>
      </c>
      <c r="I46" s="43">
        <f t="shared" si="12"/>
        <v>2619.6666666666665</v>
      </c>
      <c r="J46" s="38">
        <f t="shared" si="1"/>
        <v>64.438601267671487</v>
      </c>
      <c r="K46" s="39">
        <f t="shared" si="2"/>
        <v>2.459801549853855</v>
      </c>
      <c r="L46" s="44">
        <f t="shared" si="13"/>
        <v>2619.6666666666665</v>
      </c>
      <c r="N46" s="15"/>
    </row>
    <row r="47" spans="2:14" s="5" customFormat="1" ht="60.75" customHeight="1" thickBot="1">
      <c r="B47" s="47">
        <v>37</v>
      </c>
      <c r="C47" s="58" t="s">
        <v>54</v>
      </c>
      <c r="D47" s="54" t="s">
        <v>79</v>
      </c>
      <c r="E47" s="37">
        <v>1</v>
      </c>
      <c r="F47" s="50">
        <v>3200</v>
      </c>
      <c r="G47" s="50">
        <v>3360</v>
      </c>
      <c r="H47" s="50">
        <v>3264</v>
      </c>
      <c r="I47" s="43">
        <f t="shared" ref="I47" si="36">AVERAGE(F47:H47)</f>
        <v>3274.6666666666665</v>
      </c>
      <c r="J47" s="38">
        <f t="shared" si="1"/>
        <v>80.531567309558525</v>
      </c>
      <c r="K47" s="39">
        <f t="shared" si="2"/>
        <v>2.4592294577430334</v>
      </c>
      <c r="L47" s="44">
        <f t="shared" ref="L47" si="37">E47*SUM(F47:H47)/COLUMNS(F47:H47)</f>
        <v>3274.6666666666665</v>
      </c>
      <c r="N47" s="15"/>
    </row>
    <row r="48" spans="2:14" s="5" customFormat="1" ht="36" customHeight="1" thickBot="1">
      <c r="B48" s="47">
        <v>38</v>
      </c>
      <c r="C48" s="58" t="s">
        <v>55</v>
      </c>
      <c r="D48" s="54" t="s">
        <v>79</v>
      </c>
      <c r="E48" s="37">
        <v>1</v>
      </c>
      <c r="F48" s="50">
        <v>43800</v>
      </c>
      <c r="G48" s="50">
        <v>45990</v>
      </c>
      <c r="H48" s="50">
        <v>44676</v>
      </c>
      <c r="I48" s="43">
        <f t="shared" si="12"/>
        <v>44822</v>
      </c>
      <c r="J48" s="38">
        <f t="shared" si="1"/>
        <v>1102.2758275495294</v>
      </c>
      <c r="K48" s="39">
        <f t="shared" si="2"/>
        <v>2.4592294577429152</v>
      </c>
      <c r="L48" s="44">
        <f t="shared" si="13"/>
        <v>44822</v>
      </c>
      <c r="N48" s="15"/>
    </row>
    <row r="49" spans="2:14" s="5" customFormat="1" ht="76.5" customHeight="1" thickBot="1">
      <c r="B49" s="47">
        <v>39</v>
      </c>
      <c r="C49" s="58" t="s">
        <v>56</v>
      </c>
      <c r="D49" s="54" t="s">
        <v>79</v>
      </c>
      <c r="E49" s="37">
        <v>1</v>
      </c>
      <c r="F49" s="50">
        <v>4424</v>
      </c>
      <c r="G49" s="50">
        <v>4645</v>
      </c>
      <c r="H49" s="50">
        <v>4512</v>
      </c>
      <c r="I49" s="43">
        <f t="shared" si="12"/>
        <v>4527</v>
      </c>
      <c r="J49" s="38">
        <f t="shared" si="1"/>
        <v>111.26095451684746</v>
      </c>
      <c r="K49" s="39">
        <f t="shared" si="2"/>
        <v>2.4577193398906001</v>
      </c>
      <c r="L49" s="44">
        <f t="shared" si="13"/>
        <v>4527</v>
      </c>
      <c r="N49" s="15"/>
    </row>
    <row r="50" spans="2:14" s="5" customFormat="1" ht="49.5" customHeight="1" thickBot="1">
      <c r="B50" s="47">
        <v>40</v>
      </c>
      <c r="C50" s="58" t="s">
        <v>57</v>
      </c>
      <c r="D50" s="54" t="s">
        <v>79</v>
      </c>
      <c r="E50" s="37">
        <v>1</v>
      </c>
      <c r="F50" s="50">
        <v>20900</v>
      </c>
      <c r="G50" s="50">
        <v>21945</v>
      </c>
      <c r="H50" s="50">
        <v>21318</v>
      </c>
      <c r="I50" s="43">
        <f t="shared" si="12"/>
        <v>21387.666666666668</v>
      </c>
      <c r="J50" s="38">
        <f t="shared" si="1"/>
        <v>525.97179899056664</v>
      </c>
      <c r="K50" s="39">
        <f t="shared" si="2"/>
        <v>2.4592294577430915</v>
      </c>
      <c r="L50" s="44">
        <f t="shared" si="13"/>
        <v>21387.666666666668</v>
      </c>
      <c r="N50" s="15"/>
    </row>
    <row r="51" spans="2:14" s="5" customFormat="1" ht="64.5" customHeight="1" thickBot="1">
      <c r="B51" s="47">
        <v>41</v>
      </c>
      <c r="C51" s="66" t="s">
        <v>58</v>
      </c>
      <c r="D51" s="54" t="s">
        <v>79</v>
      </c>
      <c r="E51" s="37">
        <v>1</v>
      </c>
      <c r="F51" s="50">
        <v>3200</v>
      </c>
      <c r="G51" s="50">
        <v>3360</v>
      </c>
      <c r="H51" s="50">
        <v>3264</v>
      </c>
      <c r="I51" s="43">
        <f t="shared" si="12"/>
        <v>3274.6666666666665</v>
      </c>
      <c r="J51" s="38">
        <f t="shared" si="1"/>
        <v>80.531567309558525</v>
      </c>
      <c r="K51" s="39">
        <f t="shared" si="2"/>
        <v>2.4592294577430334</v>
      </c>
      <c r="L51" s="44">
        <f t="shared" si="13"/>
        <v>3274.6666666666665</v>
      </c>
      <c r="N51" s="15"/>
    </row>
    <row r="52" spans="2:14" s="5" customFormat="1" ht="48" customHeight="1" thickBot="1">
      <c r="B52" s="47">
        <v>42</v>
      </c>
      <c r="C52" s="58" t="s">
        <v>59</v>
      </c>
      <c r="D52" s="54" t="s">
        <v>79</v>
      </c>
      <c r="E52" s="37">
        <v>1</v>
      </c>
      <c r="F52" s="50">
        <v>14616</v>
      </c>
      <c r="G52" s="50">
        <v>15347</v>
      </c>
      <c r="H52" s="50">
        <v>14908</v>
      </c>
      <c r="I52" s="43">
        <f t="shared" si="12"/>
        <v>14957</v>
      </c>
      <c r="J52" s="38">
        <f t="shared" si="1"/>
        <v>367.95516031168796</v>
      </c>
      <c r="K52" s="39">
        <f t="shared" si="2"/>
        <v>2.4600866504759509</v>
      </c>
      <c r="L52" s="44">
        <f t="shared" si="13"/>
        <v>14957</v>
      </c>
      <c r="N52" s="15"/>
    </row>
    <row r="53" spans="2:14" s="5" customFormat="1" ht="52.5" customHeight="1" thickBot="1">
      <c r="B53" s="47">
        <v>43</v>
      </c>
      <c r="C53" s="58" t="s">
        <v>60</v>
      </c>
      <c r="D53" s="54" t="s">
        <v>79</v>
      </c>
      <c r="E53" s="37">
        <v>1</v>
      </c>
      <c r="F53" s="50">
        <v>10436</v>
      </c>
      <c r="G53" s="50">
        <v>10958</v>
      </c>
      <c r="H53" s="50">
        <v>10645</v>
      </c>
      <c r="I53" s="43">
        <f t="shared" si="12"/>
        <v>10679.666666666666</v>
      </c>
      <c r="J53" s="38">
        <f t="shared" si="1"/>
        <v>262.72101806544384</v>
      </c>
      <c r="K53" s="39">
        <f t="shared" si="2"/>
        <v>2.4600114054631281</v>
      </c>
      <c r="L53" s="44">
        <f t="shared" si="13"/>
        <v>10679.666666666666</v>
      </c>
      <c r="N53" s="15"/>
    </row>
    <row r="54" spans="2:14" s="5" customFormat="1" ht="84" customHeight="1" thickBot="1">
      <c r="B54" s="47">
        <v>44</v>
      </c>
      <c r="C54" s="58" t="s">
        <v>61</v>
      </c>
      <c r="D54" s="54" t="s">
        <v>80</v>
      </c>
      <c r="E54" s="37">
        <v>1</v>
      </c>
      <c r="F54" s="50">
        <v>42</v>
      </c>
      <c r="G54" s="50">
        <v>44</v>
      </c>
      <c r="H54" s="50">
        <v>43</v>
      </c>
      <c r="I54" s="43">
        <f t="shared" si="12"/>
        <v>43</v>
      </c>
      <c r="J54" s="38">
        <f t="shared" si="1"/>
        <v>1</v>
      </c>
      <c r="K54" s="39">
        <f t="shared" si="2"/>
        <v>2.3255813953488373</v>
      </c>
      <c r="L54" s="44">
        <f t="shared" si="13"/>
        <v>43</v>
      </c>
      <c r="N54" s="15"/>
    </row>
    <row r="55" spans="2:14" s="5" customFormat="1" ht="75.75" customHeight="1" thickBot="1">
      <c r="B55" s="47">
        <v>45</v>
      </c>
      <c r="C55" s="58" t="s">
        <v>62</v>
      </c>
      <c r="D55" s="54" t="s">
        <v>79</v>
      </c>
      <c r="E55" s="37">
        <v>1</v>
      </c>
      <c r="F55" s="50">
        <v>8510</v>
      </c>
      <c r="G55" s="50">
        <v>8936</v>
      </c>
      <c r="H55" s="50">
        <v>8680</v>
      </c>
      <c r="I55" s="43">
        <f t="shared" si="12"/>
        <v>8708.6666666666661</v>
      </c>
      <c r="J55" s="38">
        <f t="shared" si="1"/>
        <v>214.44191132642044</v>
      </c>
      <c r="K55" s="39">
        <f t="shared" si="2"/>
        <v>2.4623965933524508</v>
      </c>
      <c r="L55" s="44">
        <f t="shared" si="13"/>
        <v>8708.6666666666661</v>
      </c>
      <c r="N55" s="15"/>
    </row>
    <row r="56" spans="2:14" s="5" customFormat="1" ht="66.75" customHeight="1" thickBot="1">
      <c r="B56" s="47">
        <v>46</v>
      </c>
      <c r="C56" s="58" t="s">
        <v>63</v>
      </c>
      <c r="D56" s="54" t="s">
        <v>79</v>
      </c>
      <c r="E56" s="37">
        <v>1</v>
      </c>
      <c r="F56" s="50">
        <v>3534</v>
      </c>
      <c r="G56" s="50">
        <v>3711</v>
      </c>
      <c r="H56" s="50">
        <v>3605</v>
      </c>
      <c r="I56" s="43">
        <f t="shared" si="12"/>
        <v>3616.6666666666665</v>
      </c>
      <c r="J56" s="38">
        <f t="shared" si="1"/>
        <v>89.074874871268221</v>
      </c>
      <c r="K56" s="39">
        <f t="shared" si="2"/>
        <v>2.4628997660258496</v>
      </c>
      <c r="L56" s="44">
        <f t="shared" si="13"/>
        <v>3616.6666666666665</v>
      </c>
      <c r="N56" s="15"/>
    </row>
    <row r="57" spans="2:14" s="5" customFormat="1" ht="66.75" customHeight="1" thickBot="1">
      <c r="B57" s="47">
        <v>47</v>
      </c>
      <c r="C57" s="58" t="s">
        <v>64</v>
      </c>
      <c r="D57" s="54" t="s">
        <v>79</v>
      </c>
      <c r="E57" s="37">
        <v>1</v>
      </c>
      <c r="F57" s="50">
        <v>19969</v>
      </c>
      <c r="G57" s="50">
        <v>20967</v>
      </c>
      <c r="H57" s="50">
        <v>20368</v>
      </c>
      <c r="I57" s="43">
        <f t="shared" si="12"/>
        <v>20434.666666666668</v>
      </c>
      <c r="J57" s="38">
        <f t="shared" si="1"/>
        <v>502.3289095138494</v>
      </c>
      <c r="K57" s="39">
        <f t="shared" si="2"/>
        <v>2.458219249219542</v>
      </c>
      <c r="L57" s="44">
        <f t="shared" si="13"/>
        <v>20434.666666666668</v>
      </c>
      <c r="N57" s="15"/>
    </row>
    <row r="58" spans="2:14" s="5" customFormat="1" ht="78" customHeight="1" thickBot="1">
      <c r="B58" s="47">
        <v>48</v>
      </c>
      <c r="C58" s="58" t="s">
        <v>65</v>
      </c>
      <c r="D58" s="54" t="s">
        <v>79</v>
      </c>
      <c r="E58" s="37">
        <v>1</v>
      </c>
      <c r="F58" s="50">
        <v>33364</v>
      </c>
      <c r="G58" s="50">
        <v>35032</v>
      </c>
      <c r="H58" s="50">
        <v>34031</v>
      </c>
      <c r="I58" s="43">
        <f t="shared" si="12"/>
        <v>34142.333333333336</v>
      </c>
      <c r="J58" s="38">
        <f t="shared" si="1"/>
        <v>839.55484236186373</v>
      </c>
      <c r="K58" s="39">
        <f t="shared" si="2"/>
        <v>2.4589849620564803</v>
      </c>
      <c r="L58" s="44">
        <f t="shared" si="13"/>
        <v>34142.333333333336</v>
      </c>
      <c r="N58" s="15"/>
    </row>
    <row r="59" spans="2:14" s="5" customFormat="1" ht="70.5" customHeight="1" thickBot="1">
      <c r="B59" s="47">
        <v>49</v>
      </c>
      <c r="C59" s="58" t="s">
        <v>66</v>
      </c>
      <c r="D59" s="54" t="s">
        <v>79</v>
      </c>
      <c r="E59" s="37">
        <v>1</v>
      </c>
      <c r="F59" s="50">
        <v>23374</v>
      </c>
      <c r="G59" s="50">
        <v>24543</v>
      </c>
      <c r="H59" s="50">
        <v>23841</v>
      </c>
      <c r="I59" s="43">
        <f t="shared" si="12"/>
        <v>23919.333333333332</v>
      </c>
      <c r="J59" s="38">
        <f t="shared" si="1"/>
        <v>588.42360025187043</v>
      </c>
      <c r="K59" s="39">
        <f t="shared" si="2"/>
        <v>2.4600334468012091</v>
      </c>
      <c r="L59" s="44">
        <f t="shared" si="13"/>
        <v>23919.333333333332</v>
      </c>
      <c r="N59" s="15"/>
    </row>
    <row r="60" spans="2:14" s="5" customFormat="1" ht="17.25" customHeight="1" thickBot="1">
      <c r="B60" s="47">
        <v>50</v>
      </c>
      <c r="C60" s="58" t="s">
        <v>67</v>
      </c>
      <c r="D60" s="54" t="s">
        <v>79</v>
      </c>
      <c r="E60" s="37">
        <v>1</v>
      </c>
      <c r="F60" s="50">
        <v>8364</v>
      </c>
      <c r="G60" s="50">
        <v>8782</v>
      </c>
      <c r="H60" s="50">
        <v>8531</v>
      </c>
      <c r="I60" s="43">
        <f t="shared" si="12"/>
        <v>8559</v>
      </c>
      <c r="J60" s="38">
        <f t="shared" si="1"/>
        <v>210.40199618824911</v>
      </c>
      <c r="K60" s="39">
        <f t="shared" si="2"/>
        <v>2.4582544244450184</v>
      </c>
      <c r="L60" s="44">
        <f t="shared" si="13"/>
        <v>8559</v>
      </c>
      <c r="N60" s="15"/>
    </row>
    <row r="61" spans="2:14" s="5" customFormat="1" ht="72" customHeight="1" thickBot="1">
      <c r="B61" s="47">
        <v>51</v>
      </c>
      <c r="C61" s="58" t="s">
        <v>68</v>
      </c>
      <c r="D61" s="54" t="s">
        <v>79</v>
      </c>
      <c r="E61" s="37">
        <v>1</v>
      </c>
      <c r="F61" s="50">
        <v>3510</v>
      </c>
      <c r="G61" s="50">
        <v>3686</v>
      </c>
      <c r="H61" s="50">
        <v>3580</v>
      </c>
      <c r="I61" s="43">
        <f t="shared" si="12"/>
        <v>3592</v>
      </c>
      <c r="J61" s="38">
        <f t="shared" si="1"/>
        <v>88.611511667502882</v>
      </c>
      <c r="K61" s="39">
        <f t="shared" si="2"/>
        <v>2.4669129083380534</v>
      </c>
      <c r="L61" s="44">
        <f t="shared" si="13"/>
        <v>3592</v>
      </c>
      <c r="N61" s="15"/>
    </row>
    <row r="62" spans="2:14" s="5" customFormat="1" ht="75" customHeight="1" thickBot="1">
      <c r="B62" s="47">
        <v>52</v>
      </c>
      <c r="C62" s="58" t="s">
        <v>69</v>
      </c>
      <c r="D62" s="54" t="s">
        <v>79</v>
      </c>
      <c r="E62" s="37">
        <v>1</v>
      </c>
      <c r="F62" s="50">
        <v>3510</v>
      </c>
      <c r="G62" s="50">
        <v>3686</v>
      </c>
      <c r="H62" s="50">
        <v>3580</v>
      </c>
      <c r="I62" s="43">
        <f t="shared" si="12"/>
        <v>3592</v>
      </c>
      <c r="J62" s="38">
        <f t="shared" si="1"/>
        <v>88.611511667502882</v>
      </c>
      <c r="K62" s="39">
        <f t="shared" si="2"/>
        <v>2.4669129083380534</v>
      </c>
      <c r="L62" s="44">
        <f t="shared" si="13"/>
        <v>3592</v>
      </c>
      <c r="N62" s="15"/>
    </row>
    <row r="63" spans="2:14" s="5" customFormat="1" ht="74.25" customHeight="1" thickBot="1">
      <c r="B63" s="47">
        <v>53</v>
      </c>
      <c r="C63" s="58" t="s">
        <v>70</v>
      </c>
      <c r="D63" s="54" t="s">
        <v>79</v>
      </c>
      <c r="E63" s="37">
        <v>1</v>
      </c>
      <c r="F63" s="50">
        <v>3510</v>
      </c>
      <c r="G63" s="50">
        <v>3686</v>
      </c>
      <c r="H63" s="50">
        <v>3580</v>
      </c>
      <c r="I63" s="43">
        <f t="shared" si="12"/>
        <v>3592</v>
      </c>
      <c r="J63" s="38">
        <f t="shared" si="1"/>
        <v>88.611511667502882</v>
      </c>
      <c r="K63" s="39">
        <f t="shared" si="2"/>
        <v>2.4669129083380534</v>
      </c>
      <c r="L63" s="44">
        <f t="shared" si="13"/>
        <v>3592</v>
      </c>
      <c r="N63" s="15"/>
    </row>
    <row r="64" spans="2:14" s="5" customFormat="1" ht="72.75" customHeight="1" thickBot="1">
      <c r="B64" s="47">
        <v>54</v>
      </c>
      <c r="C64" s="58" t="s">
        <v>71</v>
      </c>
      <c r="D64" s="54" t="s">
        <v>79</v>
      </c>
      <c r="E64" s="37">
        <v>1</v>
      </c>
      <c r="F64" s="50">
        <v>2602</v>
      </c>
      <c r="G64" s="50">
        <v>2732</v>
      </c>
      <c r="H64" s="50">
        <v>2654</v>
      </c>
      <c r="I64" s="43">
        <f t="shared" si="12"/>
        <v>2662.6666666666665</v>
      </c>
      <c r="J64" s="38">
        <f t="shared" si="1"/>
        <v>65.431898439017914</v>
      </c>
      <c r="K64" s="39">
        <f t="shared" si="2"/>
        <v>2.4573822648604629</v>
      </c>
      <c r="L64" s="44">
        <f t="shared" si="13"/>
        <v>2662.6666666666665</v>
      </c>
      <c r="N64" s="15"/>
    </row>
    <row r="65" spans="2:14" s="5" customFormat="1" ht="65.25" customHeight="1" thickBot="1">
      <c r="B65" s="47">
        <v>55</v>
      </c>
      <c r="C65" s="58" t="s">
        <v>72</v>
      </c>
      <c r="D65" s="54" t="s">
        <v>79</v>
      </c>
      <c r="E65" s="37">
        <v>1</v>
      </c>
      <c r="F65" s="50">
        <v>17582</v>
      </c>
      <c r="G65" s="50">
        <v>18461</v>
      </c>
      <c r="H65" s="50">
        <v>17934</v>
      </c>
      <c r="I65" s="43">
        <f t="shared" si="12"/>
        <v>17992.333333333332</v>
      </c>
      <c r="J65" s="38">
        <f t="shared" si="1"/>
        <v>442.39386674468426</v>
      </c>
      <c r="K65" s="39">
        <f t="shared" si="2"/>
        <v>2.4587909669563941</v>
      </c>
      <c r="L65" s="44">
        <f t="shared" si="13"/>
        <v>17992.333333333332</v>
      </c>
      <c r="N65" s="15"/>
    </row>
    <row r="66" spans="2:14" s="5" customFormat="1" ht="29.25" customHeight="1" thickBot="1">
      <c r="B66" s="47">
        <v>56</v>
      </c>
      <c r="C66" s="58" t="s">
        <v>73</v>
      </c>
      <c r="D66" s="54" t="s">
        <v>79</v>
      </c>
      <c r="E66" s="37">
        <v>1</v>
      </c>
      <c r="F66" s="50">
        <v>423</v>
      </c>
      <c r="G66" s="50">
        <v>444</v>
      </c>
      <c r="H66" s="50">
        <v>431</v>
      </c>
      <c r="I66" s="43">
        <f t="shared" si="12"/>
        <v>432.66666666666669</v>
      </c>
      <c r="J66" s="38">
        <f t="shared" si="1"/>
        <v>10.598742063722181</v>
      </c>
      <c r="K66" s="39">
        <f t="shared" si="2"/>
        <v>2.4496322181176073</v>
      </c>
      <c r="L66" s="44">
        <f t="shared" si="13"/>
        <v>432.66666666666669</v>
      </c>
      <c r="N66" s="15"/>
    </row>
    <row r="67" spans="2:14" s="5" customFormat="1" ht="36" customHeight="1" thickBot="1">
      <c r="B67" s="47">
        <v>57</v>
      </c>
      <c r="C67" s="58" t="s">
        <v>74</v>
      </c>
      <c r="D67" s="54" t="s">
        <v>79</v>
      </c>
      <c r="E67" s="37">
        <v>1</v>
      </c>
      <c r="F67" s="50">
        <v>11230</v>
      </c>
      <c r="G67" s="50">
        <v>11792</v>
      </c>
      <c r="H67" s="50">
        <v>11455</v>
      </c>
      <c r="I67" s="43">
        <f t="shared" si="12"/>
        <v>11492.333333333334</v>
      </c>
      <c r="J67" s="38">
        <f t="shared" si="1"/>
        <v>282.85390811042947</v>
      </c>
      <c r="K67" s="39">
        <f t="shared" si="2"/>
        <v>2.4612400276453528</v>
      </c>
      <c r="L67" s="44">
        <f t="shared" si="13"/>
        <v>11492.333333333334</v>
      </c>
      <c r="N67" s="15"/>
    </row>
    <row r="68" spans="2:14" s="5" customFormat="1" ht="78" customHeight="1" thickBot="1">
      <c r="B68" s="47">
        <v>58</v>
      </c>
      <c r="C68" s="66" t="s">
        <v>75</v>
      </c>
      <c r="D68" s="54" t="s">
        <v>79</v>
      </c>
      <c r="E68" s="37">
        <v>1</v>
      </c>
      <c r="F68" s="50">
        <v>3210</v>
      </c>
      <c r="G68" s="50">
        <v>3371</v>
      </c>
      <c r="H68" s="50">
        <v>3274</v>
      </c>
      <c r="I68" s="43">
        <f t="shared" si="12"/>
        <v>3285</v>
      </c>
      <c r="J68" s="38">
        <f t="shared" si="1"/>
        <v>81.061704892014205</v>
      </c>
      <c r="K68" s="39">
        <f t="shared" si="2"/>
        <v>2.4676318079760793</v>
      </c>
      <c r="L68" s="44">
        <f t="shared" si="13"/>
        <v>3285</v>
      </c>
      <c r="N68" s="15"/>
    </row>
    <row r="69" spans="2:14" s="5" customFormat="1" ht="36" customHeight="1" thickBot="1">
      <c r="B69" s="47">
        <v>59</v>
      </c>
      <c r="C69" s="58" t="s">
        <v>76</v>
      </c>
      <c r="D69" s="54" t="s">
        <v>79</v>
      </c>
      <c r="E69" s="37">
        <v>1</v>
      </c>
      <c r="F69" s="50">
        <v>19613</v>
      </c>
      <c r="G69" s="50">
        <v>20594</v>
      </c>
      <c r="H69" s="50">
        <v>20005</v>
      </c>
      <c r="I69" s="43">
        <f t="shared" si="12"/>
        <v>20070.666666666668</v>
      </c>
      <c r="J69" s="38">
        <f t="shared" si="1"/>
        <v>493.78571600783783</v>
      </c>
      <c r="K69" s="39">
        <f t="shared" si="2"/>
        <v>2.4602357470662217</v>
      </c>
      <c r="L69" s="44">
        <f t="shared" si="13"/>
        <v>20070.666666666668</v>
      </c>
      <c r="N69" s="15"/>
    </row>
    <row r="70" spans="2:14" s="5" customFormat="1" ht="43.5" customHeight="1" thickBot="1">
      <c r="B70" s="47">
        <v>60</v>
      </c>
      <c r="C70" s="60" t="s">
        <v>77</v>
      </c>
      <c r="D70" s="54" t="s">
        <v>80</v>
      </c>
      <c r="E70" s="37">
        <v>1</v>
      </c>
      <c r="F70" s="50">
        <v>505</v>
      </c>
      <c r="G70" s="50">
        <v>530</v>
      </c>
      <c r="H70" s="50">
        <v>515</v>
      </c>
      <c r="I70" s="43">
        <f t="shared" si="12"/>
        <v>516.66666666666663</v>
      </c>
      <c r="J70" s="38">
        <f t="shared" si="1"/>
        <v>12.583057392117146</v>
      </c>
      <c r="K70" s="39">
        <f t="shared" si="2"/>
        <v>2.4354304629904155</v>
      </c>
      <c r="L70" s="44">
        <f t="shared" si="13"/>
        <v>516.66666666666663</v>
      </c>
      <c r="N70" s="15"/>
    </row>
    <row r="71" spans="2:14" s="5" customFormat="1" ht="90" customHeight="1" thickBot="1">
      <c r="B71" s="47">
        <v>61</v>
      </c>
      <c r="C71" s="60" t="s">
        <v>78</v>
      </c>
      <c r="D71" s="54" t="s">
        <v>79</v>
      </c>
      <c r="E71" s="37">
        <v>1</v>
      </c>
      <c r="F71" s="50">
        <v>10782</v>
      </c>
      <c r="G71" s="50">
        <v>11321</v>
      </c>
      <c r="H71" s="50">
        <v>10998</v>
      </c>
      <c r="I71" s="43">
        <f t="shared" si="12"/>
        <v>11033.666666666666</v>
      </c>
      <c r="J71" s="38">
        <f t="shared" si="1"/>
        <v>271.2643237385692</v>
      </c>
      <c r="K71" s="39">
        <f t="shared" si="2"/>
        <v>2.4585147615350222</v>
      </c>
      <c r="L71" s="44">
        <f t="shared" si="13"/>
        <v>11033.666666666666</v>
      </c>
      <c r="N71" s="15"/>
    </row>
    <row r="72" spans="2:14" s="8" customFormat="1" ht="15.75">
      <c r="B72" s="6"/>
      <c r="C72" s="14" t="s">
        <v>4</v>
      </c>
      <c r="D72" s="7"/>
      <c r="E72" s="7"/>
      <c r="F72" s="51">
        <f>SUM(F11:F71)</f>
        <v>776129</v>
      </c>
      <c r="G72" s="51">
        <f>SUM(G11:G71)</f>
        <v>814937</v>
      </c>
      <c r="H72" s="51">
        <f>SUM(H11:H71)</f>
        <v>791652</v>
      </c>
      <c r="I72" s="68">
        <f>SUM(I11:I71)</f>
        <v>794239.33333333314</v>
      </c>
      <c r="J72" s="22"/>
      <c r="K72" s="17"/>
      <c r="L72" s="45"/>
    </row>
    <row r="73" spans="2:14" s="8" customFormat="1">
      <c r="B73" s="9"/>
      <c r="C73" s="10"/>
      <c r="D73" s="11"/>
      <c r="E73" s="11"/>
      <c r="F73" s="12"/>
      <c r="G73" s="12"/>
      <c r="H73" s="12"/>
      <c r="I73" s="12"/>
      <c r="J73" s="13"/>
      <c r="K73" s="13"/>
      <c r="L73" s="21">
        <f>E73*SUM(F73:H73)/COLUMNS(F73:H73)</f>
        <v>0</v>
      </c>
    </row>
    <row r="74" spans="2:14" s="5" customFormat="1" ht="21" customHeight="1"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46"/>
    </row>
    <row r="75" spans="2:14" s="5" customFormat="1" ht="18.600000000000001" customHeight="1">
      <c r="C75" s="73" t="s">
        <v>83</v>
      </c>
      <c r="D75" s="73"/>
      <c r="E75" s="73"/>
      <c r="F75" s="73"/>
      <c r="G75" s="73"/>
      <c r="H75" s="73"/>
      <c r="I75" s="73"/>
      <c r="J75" s="73"/>
      <c r="L75" s="69">
        <f>SUM(L11:L72)</f>
        <v>794239.33333333314</v>
      </c>
    </row>
    <row r="76" spans="2:14" s="5" customFormat="1" ht="0.75" customHeight="1">
      <c r="B76" s="31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</row>
    <row r="77" spans="2:14" customFormat="1" ht="18" customHeight="1">
      <c r="B77" s="24"/>
      <c r="C77" s="72" t="s">
        <v>84</v>
      </c>
      <c r="D77" s="72"/>
      <c r="E77" s="72"/>
      <c r="F77" s="72"/>
      <c r="G77" s="72"/>
      <c r="H77" s="72"/>
      <c r="I77" s="72"/>
      <c r="J77" s="72"/>
      <c r="K77" s="72"/>
      <c r="L77" s="72"/>
    </row>
    <row r="78" spans="2:14" customFormat="1" ht="17.25" customHeight="1">
      <c r="B78" s="23"/>
      <c r="C78" s="49"/>
      <c r="D78" s="40"/>
      <c r="E78" s="40"/>
      <c r="F78" s="23"/>
      <c r="G78" s="23"/>
      <c r="H78" s="23"/>
      <c r="I78" s="23"/>
      <c r="J78" s="23"/>
      <c r="K78" s="23"/>
      <c r="L78" s="23"/>
    </row>
    <row r="79" spans="2:14" customFormat="1" ht="15">
      <c r="C79" s="70"/>
    </row>
    <row r="80" spans="2:14" ht="16.5" customHeight="1">
      <c r="C80" s="71"/>
    </row>
    <row r="82" spans="3:8" ht="125.25" customHeight="1">
      <c r="C82" s="25"/>
      <c r="D82" s="25"/>
      <c r="E82" s="25"/>
      <c r="F82" s="25"/>
      <c r="G82" s="25"/>
      <c r="H82" s="25"/>
    </row>
    <row r="83" spans="3:8">
      <c r="C83" s="25"/>
      <c r="D83" s="25"/>
      <c r="E83" s="25"/>
      <c r="F83" s="25"/>
      <c r="G83" s="25"/>
      <c r="H83" s="25"/>
    </row>
    <row r="84" spans="3:8">
      <c r="C84" s="25"/>
      <c r="D84" s="25"/>
      <c r="E84" s="25"/>
      <c r="F84" s="25"/>
      <c r="G84" s="25"/>
      <c r="H84" s="25"/>
    </row>
    <row r="85" spans="3:8">
      <c r="C85" s="26"/>
      <c r="D85" s="27"/>
      <c r="E85" s="27"/>
      <c r="F85" s="28"/>
      <c r="G85" s="29"/>
      <c r="H85" s="25"/>
    </row>
    <row r="86" spans="3:8">
      <c r="C86" s="26"/>
      <c r="D86" s="27"/>
      <c r="E86" s="27"/>
      <c r="F86" s="28"/>
      <c r="G86" s="29"/>
      <c r="H86" s="25"/>
    </row>
    <row r="87" spans="3:8">
      <c r="C87" s="26"/>
      <c r="D87" s="27"/>
      <c r="E87" s="27"/>
      <c r="F87" s="28"/>
      <c r="G87" s="29"/>
      <c r="H87" s="25"/>
    </row>
    <row r="88" spans="3:8">
      <c r="C88" s="26"/>
      <c r="D88" s="27"/>
      <c r="E88" s="27"/>
      <c r="F88" s="25"/>
      <c r="G88" s="29"/>
      <c r="H88" s="25"/>
    </row>
    <row r="89" spans="3:8">
      <c r="C89" s="25"/>
      <c r="D89" s="25"/>
      <c r="E89" s="25"/>
      <c r="F89" s="30"/>
      <c r="G89" s="29"/>
      <c r="H89" s="25"/>
    </row>
    <row r="90" spans="3:8">
      <c r="C90" s="25"/>
      <c r="D90" s="25"/>
      <c r="E90" s="25"/>
      <c r="F90" s="25"/>
      <c r="G90" s="25"/>
      <c r="H90" s="25"/>
    </row>
    <row r="91" spans="3:8">
      <c r="C91" s="25"/>
      <c r="D91" s="25"/>
      <c r="E91" s="25"/>
      <c r="F91" s="25"/>
      <c r="G91" s="25"/>
      <c r="H91" s="25"/>
    </row>
    <row r="92" spans="3:8">
      <c r="C92" s="25"/>
      <c r="D92" s="25"/>
      <c r="E92" s="25"/>
      <c r="F92" s="25"/>
      <c r="G92" s="25"/>
      <c r="H92" s="25"/>
    </row>
    <row r="93" spans="3:8">
      <c r="C93" s="25"/>
      <c r="D93" s="25"/>
      <c r="E93" s="25"/>
      <c r="F93" s="25"/>
      <c r="G93" s="25"/>
      <c r="H93" s="25"/>
    </row>
    <row r="94" spans="3:8">
      <c r="C94" s="25"/>
      <c r="D94" s="25"/>
      <c r="E94" s="25"/>
      <c r="F94" s="25"/>
      <c r="G94" s="25"/>
      <c r="H94" s="25"/>
    </row>
  </sheetData>
  <mergeCells count="17">
    <mergeCell ref="I8:K8"/>
    <mergeCell ref="C77:L77"/>
    <mergeCell ref="C75:J75"/>
    <mergeCell ref="B1:L1"/>
    <mergeCell ref="C3:L3"/>
    <mergeCell ref="B4:E4"/>
    <mergeCell ref="F4:L4"/>
    <mergeCell ref="B5:E5"/>
    <mergeCell ref="F5:L5"/>
    <mergeCell ref="C76:M76"/>
    <mergeCell ref="B74:K74"/>
    <mergeCell ref="B7:L7"/>
    <mergeCell ref="B8:B9"/>
    <mergeCell ref="C8:C9"/>
    <mergeCell ref="D8:D9"/>
    <mergeCell ref="E8:E9"/>
    <mergeCell ref="F8:H8"/>
  </mergeCells>
  <conditionalFormatting sqref="K72">
    <cfRule type="cellIs" dxfId="0" priority="1" operator="greaterThan">
      <formula>33</formula>
    </cfRule>
  </conditionalFormatting>
  <pageMargins left="0.19685039370078741" right="0.19685039370078741" top="0.19685039370078741" bottom="0.19685039370078741" header="0.31496062992125984" footer="0.31496062992125984"/>
  <pageSetup paperSize="9" scale="84" orientation="landscape" horizontalDpi="1200" verticalDpi="1200" r:id="rId1"/>
  <rowBreaks count="1" manualBreakCount="1">
    <brk id="8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2025-05-28T06:01:30Z</dcterms:modified>
</cp:coreProperties>
</file>