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21720" windowHeight="5745"/>
  </bookViews>
  <sheets>
    <sheet name="Форма-1" sheetId="1" r:id="rId1"/>
    <sheet name="Лист1" sheetId="5" r:id="rId2"/>
    <sheet name="Справочник" sheetId="4" state="hidden" r:id="rId3"/>
  </sheets>
  <definedNames>
    <definedName name="методы">Справочник!$A$2:$A$6</definedName>
    <definedName name="_xlnm.Print_Area" localSheetId="0">'Форма-1'!$A$1:$I$30</definedName>
  </definedNames>
  <calcPr calcId="162913" refMode="R1C1"/>
</workbook>
</file>

<file path=xl/calcChain.xml><?xml version="1.0" encoding="utf-8"?>
<calcChain xmlns="http://schemas.openxmlformats.org/spreadsheetml/2006/main">
  <c r="I22" i="1" l="1"/>
  <c r="H17" i="1"/>
  <c r="H18" i="1"/>
  <c r="I18" i="1" s="1"/>
  <c r="H19" i="1"/>
  <c r="H20" i="1"/>
  <c r="H21" i="1"/>
  <c r="H16" i="1"/>
  <c r="I16" i="1"/>
  <c r="I17" i="1"/>
  <c r="L32" i="5" l="1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5" i="5"/>
  <c r="I19" i="1" l="1"/>
  <c r="I20" i="1"/>
  <c r="I21" i="1"/>
  <c r="C12" i="1" l="1"/>
</calcChain>
</file>

<file path=xl/sharedStrings.xml><?xml version="1.0" encoding="utf-8"?>
<sst xmlns="http://schemas.openxmlformats.org/spreadsheetml/2006/main" count="416" uniqueCount="158">
  <si>
    <t>Заказчик:</t>
  </si>
  <si>
    <t>Номер строки плана закупки:</t>
  </si>
  <si>
    <t>Предмет закупки:</t>
  </si>
  <si>
    <t>1.</t>
  </si>
  <si>
    <t>2.</t>
  </si>
  <si>
    <t>3.</t>
  </si>
  <si>
    <t>4.</t>
  </si>
  <si>
    <t>метод сопоставимости рыночных цен (анализ рынка)</t>
  </si>
  <si>
    <t>нормативный метод</t>
  </si>
  <si>
    <t>тарифный метод</t>
  </si>
  <si>
    <t>проектно-сметный метод</t>
  </si>
  <si>
    <t>затратный метод</t>
  </si>
  <si>
    <t>методы:</t>
  </si>
  <si>
    <t>5.</t>
  </si>
  <si>
    <t>Количество</t>
  </si>
  <si>
    <t>Ед. изм.</t>
  </si>
  <si>
    <t>№ п/п</t>
  </si>
  <si>
    <t>6.</t>
  </si>
  <si>
    <t>7.</t>
  </si>
  <si>
    <t>Основная информация по формированию цены:</t>
  </si>
  <si>
    <t>Наименование продукции, услуг, работ</t>
  </si>
  <si>
    <t>ЧУЗ "КБ "РЖД-Медицина" г. Хабаровск</t>
  </si>
  <si>
    <t>Метод расчета начальной максимальной цены договора</t>
  </si>
  <si>
    <t>Обоснование выбора метода расчета начальной  (максимальной) цены договора</t>
  </si>
  <si>
    <t xml:space="preserve">наличие на рынке более 2-х участников </t>
  </si>
  <si>
    <t>Значение начальной (максимальной) цены договора</t>
  </si>
  <si>
    <t>6.1.</t>
  </si>
  <si>
    <t>6.2.</t>
  </si>
  <si>
    <t>6.3.</t>
  </si>
  <si>
    <t>Перечень значений ценовой информации, использованной в расчете:</t>
  </si>
  <si>
    <t xml:space="preserve">Форма обоснования начальной (максимальной) цены договора с описанием ее формирования </t>
  </si>
  <si>
    <t>КП №2</t>
  </si>
  <si>
    <t>КП №3</t>
  </si>
  <si>
    <t>КП №1</t>
  </si>
  <si>
    <t xml:space="preserve">Начальная (максимальная) цена, руб. </t>
  </si>
  <si>
    <t>Начальная (максимальная) сумма закупки, руб.</t>
  </si>
  <si>
    <t>Итого</t>
  </si>
  <si>
    <t>№</t>
  </si>
  <si>
    <t>Товар</t>
  </si>
  <si>
    <t>Кол-во</t>
  </si>
  <si>
    <t>Ед.</t>
  </si>
  <si>
    <t>Цена</t>
  </si>
  <si>
    <t>Ставка НДС</t>
  </si>
  <si>
    <t>Сумма НДС</t>
  </si>
  <si>
    <t>Сумма</t>
  </si>
  <si>
    <t>шт.</t>
  </si>
  <si>
    <t>упак</t>
  </si>
  <si>
    <t>Без НДС</t>
  </si>
  <si>
    <t>СИЛИЦИН ПЛЮС Цемент пломбировочныйсиликатный , 50 г + 30 г</t>
  </si>
  <si>
    <t>ПУЛЬПОСЕПТИН паста, 10 г. Материал стоматологический - паста для лечения гангренозных пульпитов и периодонтитов</t>
  </si>
  <si>
    <t>ПУЛЬПОДЕНТ, Материал стоматологический антисептический для пломбирования устьев корневых каналов витальных зубов, 25гр+15мл.</t>
  </si>
  <si>
    <t>Материал стоматологический на основе стабилизированного раствора гипохлорита натрия для химического расширения и антисептической обработки корневых каналов зубов 3%"Белодез" (жидкость), 100 мл</t>
  </si>
  <si>
    <t>Наборы дисков шлифовальных стоматологических четырехдисперсной абразивности ДШ "ТОР ВМ": Диски шлифовальные с металлической втулкой 12 мм 40 шт, дискодержатель №1.070</t>
  </si>
  <si>
    <t>ДиСиЛан ГЕЛЬ (паста) с охлаждающим эффектом (вкусы), 30 мл (Смородина)</t>
  </si>
  <si>
    <t>Каналонаполнители ЛЕНТУЛО №001 25 мм (красные), уп. 4 шт. Инструменты стоматологические эндодонтические для обтурации: Lentulo</t>
  </si>
  <si>
    <t>Наконечник стоматологический серии ТХ, прямой ТХ-414-8В</t>
  </si>
  <si>
    <t>Иодоформ субстанция-порошок, 25 г.</t>
  </si>
  <si>
    <t>Головка алмазная MANI, 5 шт. Инструменты стоматологические с принадлежностями: Mani Dia-Burs (BR-45SC)</t>
  </si>
  <si>
    <t>Головка алмазная MANI, 5 шт. Инструменты стоматологические с принадлежностями: Mani Dia-Burs (BR-41SC)</t>
  </si>
  <si>
    <t>Головка алмазная MANI, 5 шт. Инструменты стоматологические с принадлежностями: Mani Dia-Burs (BR-40SC)</t>
  </si>
  <si>
    <t>Головка алмазная MANI, 5 шт. Инструменты стоматологические с принадлежностями: Mani Dia-Burs (BR-31SC)</t>
  </si>
  <si>
    <t>Головка алмазная MANI, 5 шт. Инструменты стоматологические с принадлежностями: Mani Dia-Burs (BR-46SC)</t>
  </si>
  <si>
    <t>Материалы стоматологические пломбировочные химического и двойного отверждения DIAMONDBRITE: Композит химического отверждения DIAMONDBRITE, набор: шпр. 14 г х 2, протравочная жидкость, бонд,принадлежности</t>
  </si>
  <si>
    <t>УНИЦЕМ, 100 г./ 60 мл. Цемент стоматологический цинк-фосфатный</t>
  </si>
  <si>
    <t>ДАЙКАЛ. Материал двухкомпонентный химического отверждения , 13 г + 11 г. Материалы стоматологические прокладочные</t>
  </si>
  <si>
    <t>КАПРАМИН, 30 мл. Средство вяжущее стоматологическое для обработки корневых каналов, при капиллярном кровотечении</t>
  </si>
  <si>
    <t>ДЕВИТ-А, шпр. 3 г. Материал-паста безмышьяковистая для девитализации пульпы зуба</t>
  </si>
  <si>
    <t>Девит АРС, шпр. 3 г. Материал-паста стоматологическая для девитализации пульпы зуба методом мортальной экстирпации</t>
  </si>
  <si>
    <t>ДЕВИТ-С паста, 3 г. Материал-пастабезмышьяковистая для девитализации пульпы зуба</t>
  </si>
  <si>
    <t>Полоски абразивные д/снятия излишков (син/зел) №1.050, 25 шт</t>
  </si>
  <si>
    <t>PD-Резинка полировальная</t>
  </si>
  <si>
    <t>Штифты абсорбирующие .02 №08</t>
  </si>
  <si>
    <t>Штифты абсорбирующие .02 №20</t>
  </si>
  <si>
    <t>Штифты гуттаперчевые .02 №08</t>
  </si>
  <si>
    <t>Штифты гуттаперчевые .02 №15</t>
  </si>
  <si>
    <t>Штифты гуттаперчевые .02 №25</t>
  </si>
  <si>
    <t>Пульпоэкстракторы ПЭ-"КМИЗ" 30 мм, 100 шт.</t>
  </si>
  <si>
    <t>Пульпоэкстракторы ПЭ-"КМИЗ" 50 мм, 100 шт.</t>
  </si>
  <si>
    <t>Гладилка ГЛ-01 (премиум), Сибмед</t>
  </si>
  <si>
    <t>Матрицы контурные № 1.500/1.510 металлические, 24 шт.</t>
  </si>
  <si>
    <t>Иглы корневые граненые для медикаментозной обработки каналов зубов (моляров и премоляров) по Л.Г. Денисову №1, 100 шт.</t>
  </si>
  <si>
    <t>Иглы корневые №2, 100 шт., граненые для медикаментозной обработки каналов зубов (моляров и премоляров) по Л.Г. Денисову</t>
  </si>
  <si>
    <t>Штифты абсорбирующие бумажные, конусность .02, размер 10, 200 шт.</t>
  </si>
  <si>
    <t>Штифты абсорбирующие бумажные, конусность .02, размер 15, 200 шт.</t>
  </si>
  <si>
    <t>Штифты абсорбирующие бумажные, конусность .02, размер 25, 200 шт.</t>
  </si>
  <si>
    <t>Штифты абсорбирующие бумажные, конусность .02 размер 30, 200 шт.</t>
  </si>
  <si>
    <t>Штифты абсорбирующие бумажные, конусность .02 размер 35, 200 шт.</t>
  </si>
  <si>
    <t>Штифты абсорбирующие бумажные, конусность .02 размер 45, 200 шт.</t>
  </si>
  <si>
    <t>КАНАЛ - Д (Эндо-Жи № 1) жидкость для сушки каналов, 15 мл.</t>
  </si>
  <si>
    <t>ЭНДО-ЖИ №2 жидкость для расширения каналов. Комплект жидкостей для обработки корневых каналов зубов, 15мл.</t>
  </si>
  <si>
    <t>ЭНДО-ЖИ №3, 15 мл. Комплект жидкостей для обработки каналов.</t>
  </si>
  <si>
    <t>Штифты эндоканальные гуттаперчевые,конусность .02, размер 10, 120 шт.</t>
  </si>
  <si>
    <t>Штифты эндоканальные гуттаперчевые,конусность .02, размер 20, 120 шт.</t>
  </si>
  <si>
    <t>Штифты эндоканальные гуттаперчевые,конусность .02, размер 30, 120 шт.</t>
  </si>
  <si>
    <t>Штифты эндоканальные гуттаперчевые,конусность .02, размер 35, 120 шт.</t>
  </si>
  <si>
    <t>Штифты эндоканальные гуттаперчевые,конусность .02, размер 40, 120 шт</t>
  </si>
  <si>
    <t>Дентин - паста, 50 г. Материал для временных пломб</t>
  </si>
  <si>
    <t>Каналорасширители зубные КрЗ-"КМИЗ" тип К для углового наконечника, 5 шт.</t>
  </si>
  <si>
    <t>Инструменты стоматологические: Мани дрильбор ручной Mani K-Files 25 мм, 6 шт. (№08)</t>
  </si>
  <si>
    <t>Инструменты стоматологические: Мани дрильбор ручной Mani K-Files 25 мм, 6 шт. (№10)</t>
  </si>
  <si>
    <t>Инструменты стоматологические: Мани дрильбор ручной Mani K-Files 25 мм, 6 шт. (№15)</t>
  </si>
  <si>
    <t>Инструменты стоматологические: Мани дрильбор ручной Mani K-Files 25 мм, 6 шт. (№20)</t>
  </si>
  <si>
    <t>Инструменты стоматологические: Мани дрильбор ручной Mani K-Files 25 мм, 6 шт. (№25)</t>
  </si>
  <si>
    <t>Инструменты стоматологические: Мани  дрильбор ручной Mani K-Files 25 мм, 6 шт. (№30)</t>
  </si>
  <si>
    <t>Инструменты стоматологические: Мани дрильбор ручной Mani K-Files 25 мм, 6 шт. (№35)</t>
  </si>
  <si>
    <t>Инструменты стоматологические: Мани дрильбор ручной Mani K-Files 25 мм, 6 шт. (№40)</t>
  </si>
  <si>
    <t>Инструменты стоматологические: Мани корневой бурав ручной Mani Н-Files 25 мм, 6 шт. (№08)</t>
  </si>
  <si>
    <t>Инструменты стоматологические: Мани корневой бурав ручной Mani Н-Files 25 мм, 6 шт. (№10)</t>
  </si>
  <si>
    <t>Инструменты стоматологические: Мани корневой бурав ручной Mani Н-Files 25 мм, 6 шт. (№15)</t>
  </si>
  <si>
    <t>Инструменты стоматологические: Мани корневой бурав ручной Mani Н-Files 25 мм, 6 шт. (№20)</t>
  </si>
  <si>
    <t>Инструменты стоматологические: Мани корневой бурав ручной Mani Н-Files 25 мм, 6 шт. (№25)</t>
  </si>
  <si>
    <t>Инструменты стоматологические: Мани корневой бурав ручной Mani Н-Files 25 мм, 6 шт. (№30)</t>
  </si>
  <si>
    <t>Инструменты стоматологические: Мани корневой бурав ручной Mani Н-Files 25 мм, 6 шт. (№35)</t>
  </si>
  <si>
    <t>Инструменты стоматологические: Мани корневой бурав ручной Mani Н-Files 25 мм, 6 шт. (№40)</t>
  </si>
  <si>
    <t>ПолирПаст-Z, 40 г. Паста для удаления камней и окончательной полировки пломб</t>
  </si>
  <si>
    <t>Наконечник стоматологический серии ТХ, угловой ТХ-124, 1:1</t>
  </si>
  <si>
    <t>Резорцин формальдегидная паста для пломбирования корневых каналов, 25 г + 10 мл + 10 мл</t>
  </si>
  <si>
    <t>Микроаппликаторы DENTAL FORMULA (Ultrafine),100 шт</t>
  </si>
  <si>
    <t>Микроаппликаторы DENTAL FORMULA (Fine), 100 шт</t>
  </si>
  <si>
    <t>Микроаппликаторы DENTAL FORMULA (Regular), 100 шт</t>
  </si>
  <si>
    <t>Жидкость для обезжиривания и высушивания твердых тканей зуба "Ангидрин", 20 мл</t>
  </si>
  <si>
    <t>КАНАЛ-ГЛАЙД (Эндогель №2) банка 20 гр, гель для расширения и антисептической обработки каналов, банка 20г.</t>
  </si>
  <si>
    <t>Артикуляционная бумага, полоска красный-синий, 100 мкрн, блокнот 12 листов HYDROPHILIC PAPER</t>
  </si>
  <si>
    <t>АЛЬВЕОЖИЛЬ паста для обработки альвеол, десневых каналов и лунок , 10 г. Материалы стоматологические вспомогательные для обработки десны: Alveogyl</t>
  </si>
  <si>
    <t>Инструменты медицинские хирургические: Зонд угловой 19 мм SD-1065-08*</t>
  </si>
  <si>
    <t>Инструменты медицинские оттесняющие: Зеркало стоматологическое №4 22 мм,</t>
  </si>
  <si>
    <t>Инструменты стоматологические серии Legrin: Инструменты оттесняющие, разделяющие, извлекающие, расширители: Ручка к зеркалу стоматологическому (с гранями) M-407-7220</t>
  </si>
  <si>
    <t>ДЕВИТ-П, 3 г. Материал-паста безмышьяковистая для девитализации пульпы зуба</t>
  </si>
  <si>
    <t>Инструменты режущие и ударные с острой (режущей) кромкой: ножницы. Ножницы глазные остроконечные вертикально-изогнутые ,115 мм. J-22-212A</t>
  </si>
  <si>
    <t>Инструменты поверхностного воздействия: пинцеты. Пинцет глазной анатомический прямой, 150 х 0,6 ( П-88)J-16-140</t>
  </si>
  <si>
    <t>Инструменты поверхностного воздействия: зажимные. Иглодержатель общехиргический 140 мм J-24-045 SURGICON (по Олсену-Гегару)</t>
  </si>
  <si>
    <t>Изделие аспирационное стоматологическое для удаления жидкостей одноразовое: канюля MONOART® Saliva Ejector с фиксированным наконечником EM15 d 6,5 мм, длина 150 мм, цвет сиреневый, 100 шт.</t>
  </si>
  <si>
    <t>РЕЗОДЕНТ, 10 г + 5 мл + 5 мл. Материал стоматологический для пломбирования корневых каналов зубов</t>
  </si>
  <si>
    <t>ФТОРЛАК Материал-жидкость противокариесная профилактическая, 13 мл</t>
  </si>
  <si>
    <t>JNB Предметы индивидуальной защиты пациента и врача: JNB Нагрудники-салфетки 33*45 см (розовые), 400 шт.</t>
  </si>
  <si>
    <t>Инструменты стоматологические с принадлежностями: Мани корневое сверло машинное Mani Gates Drills, 32 мм, №1, 6 шт.</t>
  </si>
  <si>
    <t>Инструменты стоматологические с принадлежностями: Мани корневое сверло машинное Mani Gates Drills, 28 мм, №2, 6 шт.</t>
  </si>
  <si>
    <t>Инструменты стоматологические с принадлежностями: Мани корневое сверло машинное Mani Gates Drills, 28 мм, №3, 6 шт.</t>
  </si>
  <si>
    <t>Инструменты стоматологические с принадлежностями: Мани корневое сверло машинное Mani Gates Drills, 32 мм, №4, 6 шт.</t>
  </si>
  <si>
    <t>Протравочный гель Владмива, шприц - 5мл. Набор гелей для травления твердых тканей зуба</t>
  </si>
  <si>
    <t>Полоски абразивные д/снятия излишков (син/зел) №1.050, 25 шт.</t>
  </si>
  <si>
    <t>Инструменты стоматологические шлифовальные и полировальные: Полир "Kagayaki® Enforce Pin" (уретан) (Чашка Розовый Средний)</t>
  </si>
  <si>
    <t>ДЕНФИЛ гибридный композит, А1, шпр. 4 г. Материал стоматологический реставрационный DenFil: Смола текучая DenFil</t>
  </si>
  <si>
    <t>ДЕНФИЛ гибридный композит, А2, шпр. 4 г. Материал стоматологический реставрационный DenFil: Смола текучая DenFil</t>
  </si>
  <si>
    <t>ДЕНФИЛ гибридный композит, А3, шпр. 4 г. Материал стоматологический реставрационный DenFil: Смола текучая DenFil</t>
  </si>
  <si>
    <t>ДЕНФИЛ гибридный композит, В1, шпр. 4 г.Материал стоматологический реставрационный DenFil: Смола текучая DenFil</t>
  </si>
  <si>
    <t>ДЕНФИЛ гибридный композит, В2, шпр. 4 г. Материал стоматологический реставрационный DenFil: Смола текучая DenFil</t>
  </si>
  <si>
    <t>ТИЭДЕНТ материал для пломбирования каналов, 14 г./ 10 мл.</t>
  </si>
  <si>
    <t>или эквивалент</t>
  </si>
  <si>
    <t>Иглы корневые №3, 100 шт, граненые для медикаментозной обработки каналов зубов (моляров и премоляров) по Л.Г. Денисову Штифты абсорбирующие .02 №08</t>
  </si>
  <si>
    <t>Поставка изделий медицинского назначения</t>
  </si>
  <si>
    <t>шт</t>
  </si>
  <si>
    <t>Очки для защиты от механических воздействий: О88 SURGUT super (2C-1,2PC) или эквивалент</t>
  </si>
  <si>
    <t>Щиток защитный лицевой 2.111-2 (оправа-обруч на резинке, 10 сменных экранов)  или эквивалент</t>
  </si>
  <si>
    <t>Подушка для инъекций 20х15х7см на молнии, чехол ПВХ</t>
  </si>
  <si>
    <t>Подушка для инъекций 20х15х5см на молнии, чехол ПВХ</t>
  </si>
  <si>
    <t>Жгут кровоостанавливающий венозный полимерно-латексный с зажимным устройством, регулирующим силу жатия ЖВ-01 Еламед или эквивалент</t>
  </si>
  <si>
    <t>Штатив для длительных вливаний стационарный  ШДВ-02 МСГ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</si>
</sst>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2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9" fontId="11" fillId="0" borderId="1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right" vertical="center" wrapText="1"/>
    </xf>
    <xf numFmtId="3" fontId="8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right" vertical="center" wrapText="1"/>
    </xf>
    <xf numFmtId="9" fontId="8" fillId="0" borderId="15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 wrapText="1"/>
    </xf>
    <xf numFmtId="9" fontId="8" fillId="0" borderId="15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topLeftCell="A7" zoomScale="70" zoomScaleNormal="70" zoomScaleSheetLayoutView="70" workbookViewId="0">
      <selection activeCell="F18" sqref="F18"/>
    </sheetView>
  </sheetViews>
  <sheetFormatPr defaultRowHeight="18.75" x14ac:dyDescent="0.3"/>
  <cols>
    <col min="1" max="1" width="6.85546875" style="3" bestFit="1" customWidth="1"/>
    <col min="2" max="2" width="72.42578125" style="8" customWidth="1"/>
    <col min="3" max="3" width="26.140625" style="8" customWidth="1"/>
    <col min="4" max="4" width="28.42578125" style="3" customWidth="1"/>
    <col min="5" max="5" width="20" style="29" customWidth="1"/>
    <col min="6" max="6" width="19.5703125" style="37" customWidth="1"/>
    <col min="7" max="7" width="23" style="29" customWidth="1"/>
    <col min="8" max="8" width="22.28515625" style="29" customWidth="1"/>
    <col min="9" max="9" width="24" style="3" customWidth="1"/>
    <col min="10" max="10" width="21.140625" style="3" customWidth="1"/>
    <col min="11" max="11" width="25" style="3" customWidth="1"/>
    <col min="12" max="16384" width="9.140625" style="3"/>
  </cols>
  <sheetData>
    <row r="1" spans="1:11" s="1" customFormat="1" ht="37.5" customHeight="1" x14ac:dyDescent="0.3">
      <c r="A1" s="76" t="s">
        <v>30</v>
      </c>
      <c r="B1" s="76"/>
      <c r="C1" s="76"/>
      <c r="D1" s="76"/>
      <c r="E1" s="76"/>
      <c r="F1" s="76"/>
      <c r="G1" s="76"/>
      <c r="H1" s="76"/>
      <c r="I1" s="20"/>
    </row>
    <row r="2" spans="1:11" x14ac:dyDescent="0.3">
      <c r="A2" s="79" t="s">
        <v>19</v>
      </c>
      <c r="B2" s="79"/>
      <c r="C2" s="79"/>
      <c r="D2" s="79"/>
      <c r="E2" s="23"/>
      <c r="F2" s="33"/>
      <c r="G2" s="23"/>
      <c r="H2" s="23"/>
      <c r="I2" s="4"/>
    </row>
    <row r="3" spans="1:11" x14ac:dyDescent="0.3">
      <c r="A3" s="18" t="s">
        <v>3</v>
      </c>
      <c r="B3" s="19" t="s">
        <v>0</v>
      </c>
      <c r="C3" s="83" t="s">
        <v>21</v>
      </c>
      <c r="D3" s="83"/>
      <c r="E3" s="24"/>
      <c r="F3" s="34"/>
      <c r="G3" s="24"/>
      <c r="H3" s="24"/>
      <c r="I3" s="4"/>
    </row>
    <row r="4" spans="1:11" ht="66.75" customHeight="1" x14ac:dyDescent="0.3">
      <c r="A4" s="18" t="s">
        <v>4</v>
      </c>
      <c r="B4" s="19" t="s">
        <v>2</v>
      </c>
      <c r="C4" s="79" t="s">
        <v>150</v>
      </c>
      <c r="D4" s="79"/>
      <c r="E4" s="24"/>
      <c r="F4" s="34"/>
      <c r="G4" s="24"/>
      <c r="H4" s="24"/>
      <c r="I4" s="4"/>
    </row>
    <row r="5" spans="1:11" x14ac:dyDescent="0.3">
      <c r="A5" s="18" t="s">
        <v>5</v>
      </c>
      <c r="B5" s="19" t="s">
        <v>1</v>
      </c>
      <c r="C5" s="78">
        <v>25020103129</v>
      </c>
      <c r="D5" s="78"/>
      <c r="E5" s="24"/>
      <c r="F5" s="34"/>
      <c r="G5" s="24"/>
      <c r="H5" s="24"/>
      <c r="I5" s="4"/>
    </row>
    <row r="6" spans="1:11" ht="63.75" customHeight="1" x14ac:dyDescent="0.3">
      <c r="A6" s="18" t="s">
        <v>6</v>
      </c>
      <c r="B6" s="19" t="s">
        <v>22</v>
      </c>
      <c r="C6" s="79" t="s">
        <v>7</v>
      </c>
      <c r="D6" s="79"/>
      <c r="E6" s="24"/>
      <c r="F6" s="34"/>
      <c r="G6" s="24"/>
      <c r="H6" s="24"/>
      <c r="I6" s="4"/>
    </row>
    <row r="7" spans="1:11" ht="37.5" x14ac:dyDescent="0.3">
      <c r="A7" s="18" t="s">
        <v>13</v>
      </c>
      <c r="B7" s="19" t="s">
        <v>23</v>
      </c>
      <c r="C7" s="79" t="s">
        <v>24</v>
      </c>
      <c r="D7" s="79"/>
      <c r="E7" s="24"/>
      <c r="F7" s="34"/>
      <c r="G7" s="24"/>
      <c r="H7" s="24"/>
      <c r="I7" s="4"/>
    </row>
    <row r="8" spans="1:11" ht="37.5" hidden="1" x14ac:dyDescent="0.3">
      <c r="A8" s="18" t="s">
        <v>17</v>
      </c>
      <c r="B8" s="19" t="s">
        <v>29</v>
      </c>
      <c r="C8" s="80"/>
      <c r="D8" s="80"/>
      <c r="E8" s="24"/>
      <c r="F8" s="34"/>
      <c r="G8" s="24"/>
      <c r="H8" s="24"/>
      <c r="I8" s="4"/>
    </row>
    <row r="9" spans="1:11" hidden="1" x14ac:dyDescent="0.3">
      <c r="A9" s="18" t="s">
        <v>26</v>
      </c>
      <c r="B9" s="19" t="s">
        <v>33</v>
      </c>
      <c r="C9" s="81">
        <v>77398</v>
      </c>
      <c r="D9" s="81"/>
      <c r="E9" s="24"/>
      <c r="F9" s="34"/>
      <c r="G9" s="24"/>
      <c r="H9" s="24"/>
      <c r="I9" s="4"/>
    </row>
    <row r="10" spans="1:11" hidden="1" x14ac:dyDescent="0.3">
      <c r="A10" s="18" t="s">
        <v>27</v>
      </c>
      <c r="B10" s="19" t="s">
        <v>31</v>
      </c>
      <c r="C10" s="81">
        <v>91329.64</v>
      </c>
      <c r="D10" s="81"/>
      <c r="E10" s="24"/>
      <c r="F10" s="34"/>
      <c r="G10" s="24"/>
      <c r="H10" s="24"/>
      <c r="I10" s="4"/>
    </row>
    <row r="11" spans="1:11" hidden="1" x14ac:dyDescent="0.3">
      <c r="A11" s="18" t="s">
        <v>28</v>
      </c>
      <c r="B11" s="19" t="s">
        <v>32</v>
      </c>
      <c r="C11" s="81">
        <v>105261.28</v>
      </c>
      <c r="D11" s="81"/>
      <c r="E11" s="24"/>
      <c r="F11" s="34"/>
      <c r="G11" s="24"/>
      <c r="H11" s="24"/>
      <c r="I11" s="4"/>
    </row>
    <row r="12" spans="1:11" x14ac:dyDescent="0.3">
      <c r="A12" s="18" t="s">
        <v>18</v>
      </c>
      <c r="B12" s="17" t="s">
        <v>25</v>
      </c>
      <c r="C12" s="77">
        <f>I22</f>
        <v>448147.33333333331</v>
      </c>
      <c r="D12" s="77"/>
      <c r="E12" s="24"/>
      <c r="F12" s="34"/>
      <c r="G12" s="24"/>
      <c r="H12" s="24"/>
      <c r="I12" s="4"/>
    </row>
    <row r="13" spans="1:11" x14ac:dyDescent="0.3">
      <c r="A13" s="5"/>
      <c r="B13" s="74"/>
      <c r="C13" s="74"/>
      <c r="D13" s="74"/>
      <c r="E13" s="75"/>
      <c r="F13" s="75"/>
      <c r="G13" s="75"/>
      <c r="H13" s="75"/>
      <c r="I13" s="75"/>
    </row>
    <row r="14" spans="1:11" ht="18.75" customHeight="1" x14ac:dyDescent="0.3">
      <c r="A14" s="73" t="s">
        <v>16</v>
      </c>
      <c r="B14" s="73" t="s">
        <v>20</v>
      </c>
      <c r="C14" s="73" t="s">
        <v>14</v>
      </c>
      <c r="D14" s="73" t="s">
        <v>15</v>
      </c>
      <c r="E14" s="85" t="s">
        <v>33</v>
      </c>
      <c r="F14" s="85" t="s">
        <v>31</v>
      </c>
      <c r="G14" s="85" t="s">
        <v>32</v>
      </c>
      <c r="H14" s="85" t="s">
        <v>34</v>
      </c>
      <c r="I14" s="73" t="s">
        <v>35</v>
      </c>
      <c r="J14" s="2"/>
      <c r="K14" s="2"/>
    </row>
    <row r="15" spans="1:11" ht="95.25" customHeight="1" x14ac:dyDescent="0.3">
      <c r="A15" s="84"/>
      <c r="B15" s="84"/>
      <c r="C15" s="84"/>
      <c r="D15" s="84"/>
      <c r="E15" s="85"/>
      <c r="F15" s="85"/>
      <c r="G15" s="85"/>
      <c r="H15" s="85"/>
      <c r="I15" s="73"/>
      <c r="J15" s="2"/>
      <c r="K15" s="2"/>
    </row>
    <row r="16" spans="1:11" ht="40.5" customHeight="1" x14ac:dyDescent="0.3">
      <c r="A16" s="30">
        <v>1</v>
      </c>
      <c r="B16" s="32" t="s">
        <v>152</v>
      </c>
      <c r="C16" s="31">
        <v>30</v>
      </c>
      <c r="D16" s="5" t="s">
        <v>151</v>
      </c>
      <c r="E16" s="72">
        <v>360</v>
      </c>
      <c r="F16" s="71">
        <v>424.8</v>
      </c>
      <c r="G16" s="71">
        <v>489.6</v>
      </c>
      <c r="H16" s="25">
        <f>(G16+F16+E16)/3</f>
        <v>424.8</v>
      </c>
      <c r="I16" s="21">
        <f t="shared" ref="I16:I18" si="0">C16*H16</f>
        <v>12744</v>
      </c>
      <c r="J16" s="2"/>
      <c r="K16" s="2"/>
    </row>
    <row r="17" spans="1:11" ht="40.5" customHeight="1" x14ac:dyDescent="0.3">
      <c r="A17" s="30">
        <v>2</v>
      </c>
      <c r="B17" s="32" t="s">
        <v>153</v>
      </c>
      <c r="C17" s="31">
        <v>60</v>
      </c>
      <c r="D17" s="5" t="s">
        <v>151</v>
      </c>
      <c r="E17" s="72">
        <v>750</v>
      </c>
      <c r="F17" s="71">
        <v>885</v>
      </c>
      <c r="G17" s="71">
        <v>1020</v>
      </c>
      <c r="H17" s="25">
        <f t="shared" ref="H17:H21" si="1">(G17+F17+E17)/3</f>
        <v>885</v>
      </c>
      <c r="I17" s="21">
        <f t="shared" si="0"/>
        <v>53100</v>
      </c>
      <c r="J17" s="2"/>
      <c r="K17" s="2"/>
    </row>
    <row r="18" spans="1:11" ht="40.5" customHeight="1" x14ac:dyDescent="0.3">
      <c r="A18" s="30">
        <v>3</v>
      </c>
      <c r="B18" s="32" t="s">
        <v>154</v>
      </c>
      <c r="C18" s="31">
        <v>50</v>
      </c>
      <c r="D18" s="5" t="s">
        <v>151</v>
      </c>
      <c r="E18" s="72">
        <v>368</v>
      </c>
      <c r="F18" s="71">
        <v>434.24</v>
      </c>
      <c r="G18" s="71">
        <v>500.48</v>
      </c>
      <c r="H18" s="25">
        <f t="shared" si="1"/>
        <v>434.24</v>
      </c>
      <c r="I18" s="21">
        <f t="shared" si="0"/>
        <v>21712</v>
      </c>
      <c r="J18" s="2"/>
      <c r="K18" s="2"/>
    </row>
    <row r="19" spans="1:11" ht="45" customHeight="1" x14ac:dyDescent="0.3">
      <c r="A19" s="30">
        <v>4</v>
      </c>
      <c r="B19" s="32" t="s">
        <v>155</v>
      </c>
      <c r="C19" s="31">
        <v>50</v>
      </c>
      <c r="D19" s="5" t="s">
        <v>151</v>
      </c>
      <c r="E19" s="72">
        <v>498</v>
      </c>
      <c r="F19" s="71">
        <v>587.64</v>
      </c>
      <c r="G19" s="71">
        <v>677.28</v>
      </c>
      <c r="H19" s="25">
        <f t="shared" si="1"/>
        <v>587.64</v>
      </c>
      <c r="I19" s="21">
        <f t="shared" ref="I19:I21" si="2">C19*H19</f>
        <v>29382</v>
      </c>
      <c r="J19" s="69"/>
      <c r="K19" s="2"/>
    </row>
    <row r="20" spans="1:11" ht="63" customHeight="1" x14ac:dyDescent="0.3">
      <c r="A20" s="30">
        <v>5</v>
      </c>
      <c r="B20" s="32" t="s">
        <v>156</v>
      </c>
      <c r="C20" s="31">
        <v>200</v>
      </c>
      <c r="D20" s="5" t="s">
        <v>151</v>
      </c>
      <c r="E20" s="72">
        <v>434.43</v>
      </c>
      <c r="F20" s="71">
        <v>512.63</v>
      </c>
      <c r="G20" s="71">
        <v>590.82000000000005</v>
      </c>
      <c r="H20" s="25">
        <f t="shared" si="1"/>
        <v>512.62666666666667</v>
      </c>
      <c r="I20" s="21">
        <f t="shared" si="2"/>
        <v>102525.33333333333</v>
      </c>
      <c r="J20" s="69"/>
      <c r="K20" s="2"/>
    </row>
    <row r="21" spans="1:11" ht="50.25" customHeight="1" x14ac:dyDescent="0.3">
      <c r="A21" s="30">
        <v>6</v>
      </c>
      <c r="B21" s="70" t="s">
        <v>157</v>
      </c>
      <c r="C21" s="31">
        <v>100</v>
      </c>
      <c r="D21" s="5" t="s">
        <v>151</v>
      </c>
      <c r="E21" s="72">
        <v>1938</v>
      </c>
      <c r="F21" s="71">
        <v>2286.84</v>
      </c>
      <c r="G21" s="71">
        <v>2635.68</v>
      </c>
      <c r="H21" s="25">
        <f t="shared" si="1"/>
        <v>2286.84</v>
      </c>
      <c r="I21" s="21">
        <f t="shared" si="2"/>
        <v>228684</v>
      </c>
      <c r="J21" s="69"/>
      <c r="K21" s="2"/>
    </row>
    <row r="22" spans="1:11" s="14" customFormat="1" ht="47.25" customHeight="1" x14ac:dyDescent="0.3">
      <c r="A22" s="88" t="s">
        <v>36</v>
      </c>
      <c r="B22" s="89"/>
      <c r="C22" s="90"/>
      <c r="D22" s="90"/>
      <c r="E22" s="90"/>
      <c r="F22" s="90"/>
      <c r="G22" s="90"/>
      <c r="H22" s="91"/>
      <c r="I22" s="22">
        <f>I16+I17+I18+I19+I20+I21</f>
        <v>448147.33333333331</v>
      </c>
      <c r="J22" s="13"/>
      <c r="K22" s="13"/>
    </row>
    <row r="23" spans="1:11" s="11" customFormat="1" x14ac:dyDescent="0.3">
      <c r="A23" s="9"/>
      <c r="B23" s="15"/>
      <c r="C23" s="16"/>
      <c r="D23" s="16"/>
      <c r="E23" s="35"/>
      <c r="F23" s="36"/>
      <c r="G23" s="35"/>
      <c r="H23" s="26"/>
      <c r="I23" s="10"/>
      <c r="J23" s="10"/>
    </row>
    <row r="24" spans="1:11" s="12" customFormat="1" ht="31.5" customHeight="1" x14ac:dyDescent="0.3">
      <c r="B24" s="86"/>
      <c r="C24" s="87"/>
      <c r="D24" s="87"/>
      <c r="E24" s="87"/>
      <c r="F24" s="87"/>
      <c r="G24" s="87"/>
      <c r="H24" s="87"/>
    </row>
    <row r="25" spans="1:11" ht="48" customHeight="1" x14ac:dyDescent="0.3">
      <c r="A25" s="6"/>
      <c r="B25" s="6"/>
      <c r="C25" s="6"/>
      <c r="D25" s="6"/>
      <c r="E25" s="27"/>
      <c r="G25" s="27"/>
      <c r="H25" s="27"/>
    </row>
    <row r="26" spans="1:11" x14ac:dyDescent="0.3">
      <c r="A26" s="7"/>
      <c r="B26" s="7"/>
      <c r="C26" s="7"/>
      <c r="D26" s="7"/>
      <c r="E26" s="28"/>
      <c r="G26" s="28"/>
      <c r="H26" s="28"/>
    </row>
    <row r="27" spans="1:11" x14ac:dyDescent="0.3">
      <c r="A27" s="7"/>
      <c r="B27" s="7"/>
      <c r="C27" s="7"/>
      <c r="D27" s="7"/>
      <c r="E27" s="28"/>
      <c r="G27" s="28"/>
      <c r="H27" s="28"/>
    </row>
    <row r="28" spans="1:11" x14ac:dyDescent="0.3">
      <c r="A28" s="7"/>
      <c r="B28" s="7"/>
      <c r="C28" s="7"/>
      <c r="D28" s="7"/>
      <c r="E28" s="28"/>
      <c r="G28" s="28"/>
      <c r="H28" s="28"/>
    </row>
    <row r="29" spans="1:11" x14ac:dyDescent="0.3">
      <c r="A29" s="82"/>
      <c r="B29" s="82"/>
      <c r="C29" s="82"/>
      <c r="D29" s="82"/>
      <c r="E29" s="82"/>
      <c r="F29" s="82"/>
      <c r="G29" s="82"/>
      <c r="H29" s="82"/>
    </row>
  </sheetData>
  <mergeCells count="25">
    <mergeCell ref="A29:H29"/>
    <mergeCell ref="C4:D4"/>
    <mergeCell ref="C3:D3"/>
    <mergeCell ref="A2:D2"/>
    <mergeCell ref="A14:A15"/>
    <mergeCell ref="B14:B15"/>
    <mergeCell ref="C14:C15"/>
    <mergeCell ref="D14:D15"/>
    <mergeCell ref="E14:E15"/>
    <mergeCell ref="F14:F15"/>
    <mergeCell ref="G14:G15"/>
    <mergeCell ref="B24:H24"/>
    <mergeCell ref="H14:H15"/>
    <mergeCell ref="A22:H22"/>
    <mergeCell ref="I14:I15"/>
    <mergeCell ref="B13:I13"/>
    <mergeCell ref="A1:H1"/>
    <mergeCell ref="C12:D12"/>
    <mergeCell ref="C5:D5"/>
    <mergeCell ref="C6:D6"/>
    <mergeCell ref="C8:D8"/>
    <mergeCell ref="C7:D7"/>
    <mergeCell ref="C9:D9"/>
    <mergeCell ref="C10:D10"/>
    <mergeCell ref="C11:D11"/>
  </mergeCells>
  <dataValidations count="1">
    <dataValidation type="list" allowBlank="1" showInputMessage="1" showErrorMessage="1" sqref="C6:C7">
      <formula1>методы</formula1>
    </dataValidation>
  </dataValidations>
  <pageMargins left="0.23622047244094491" right="0.19685039370078741" top="0.27559055118110237" bottom="0.15748031496062992" header="0.23622047244094491" footer="0.15748031496062992"/>
  <pageSetup paperSize="9" scale="5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6"/>
  <sheetViews>
    <sheetView workbookViewId="0">
      <selection activeCell="E5" sqref="E5:E106"/>
    </sheetView>
  </sheetViews>
  <sheetFormatPr defaultRowHeight="15" x14ac:dyDescent="0.25"/>
  <cols>
    <col min="4" max="4" width="29.140625" customWidth="1"/>
    <col min="7" max="8" width="10.42578125" customWidth="1"/>
    <col min="9" max="9" width="11.42578125" customWidth="1"/>
    <col min="10" max="10" width="11.7109375" customWidth="1"/>
    <col min="11" max="11" width="20.7109375" customWidth="1"/>
    <col min="12" max="12" width="9.140625" customWidth="1"/>
  </cols>
  <sheetData>
    <row r="3" spans="2:12" ht="15.75" thickBot="1" x14ac:dyDescent="0.3"/>
    <row r="4" spans="2:12" ht="27.75" thickBot="1" x14ac:dyDescent="0.3">
      <c r="C4" s="41" t="s">
        <v>37</v>
      </c>
      <c r="D4" s="42" t="s">
        <v>38</v>
      </c>
      <c r="E4" s="43" t="s">
        <v>39</v>
      </c>
      <c r="F4" s="42" t="s">
        <v>40</v>
      </c>
      <c r="G4" s="43" t="s">
        <v>41</v>
      </c>
      <c r="H4" s="43" t="s">
        <v>42</v>
      </c>
      <c r="I4" s="44" t="s">
        <v>43</v>
      </c>
      <c r="J4" s="42" t="s">
        <v>44</v>
      </c>
    </row>
    <row r="5" spans="2:12" ht="39" thickBot="1" x14ac:dyDescent="0.3">
      <c r="B5">
        <v>1</v>
      </c>
      <c r="C5" s="46">
        <v>1</v>
      </c>
      <c r="D5" s="45" t="s">
        <v>48</v>
      </c>
      <c r="E5" s="46">
        <v>1</v>
      </c>
      <c r="F5" s="47" t="s">
        <v>45</v>
      </c>
      <c r="G5" s="46">
        <v>563</v>
      </c>
      <c r="H5" s="49">
        <v>0.1</v>
      </c>
      <c r="I5" s="46">
        <v>51.18</v>
      </c>
      <c r="J5" s="46">
        <v>563</v>
      </c>
      <c r="K5" t="s">
        <v>148</v>
      </c>
      <c r="L5" t="str">
        <f>CONCATENATE(D5,","," ",K5)</f>
        <v>СИЛИЦИН ПЛЮС Цемент пломбировочныйсиликатный , 50 г + 30 г, или эквивалент</v>
      </c>
    </row>
    <row r="6" spans="2:12" ht="64.5" thickBot="1" x14ac:dyDescent="0.3">
      <c r="B6">
        <v>2</v>
      </c>
      <c r="C6" s="46">
        <v>2</v>
      </c>
      <c r="D6" s="45" t="s">
        <v>49</v>
      </c>
      <c r="E6" s="46">
        <v>1</v>
      </c>
      <c r="F6" s="47" t="s">
        <v>45</v>
      </c>
      <c r="G6" s="48">
        <v>1785</v>
      </c>
      <c r="H6" s="49">
        <v>0.1</v>
      </c>
      <c r="I6" s="46">
        <v>162.27000000000001</v>
      </c>
      <c r="J6" s="48">
        <v>1785</v>
      </c>
      <c r="K6" t="s">
        <v>148</v>
      </c>
      <c r="L6" t="str">
        <f t="shared" ref="L6:L51" si="0">CONCATENATE(D6,","," ",K6)</f>
        <v>ПУЛЬПОСЕПТИН паста, 10 г. Материал стоматологический - паста для лечения гангренозных пульпитов и периодонтитов, или эквивалент</v>
      </c>
    </row>
    <row r="7" spans="2:12" ht="77.25" thickBot="1" x14ac:dyDescent="0.3">
      <c r="B7">
        <v>3</v>
      </c>
      <c r="C7" s="46">
        <v>3</v>
      </c>
      <c r="D7" s="45" t="s">
        <v>50</v>
      </c>
      <c r="E7" s="46">
        <v>1</v>
      </c>
      <c r="F7" s="47" t="s">
        <v>45</v>
      </c>
      <c r="G7" s="48">
        <v>1164</v>
      </c>
      <c r="H7" s="49">
        <v>0.1</v>
      </c>
      <c r="I7" s="46">
        <v>105.82</v>
      </c>
      <c r="J7" s="48">
        <v>1164</v>
      </c>
      <c r="K7" t="s">
        <v>148</v>
      </c>
      <c r="L7" t="str">
        <f t="shared" si="0"/>
        <v>ПУЛЬПОДЕНТ, Материал стоматологический антисептический для пломбирования устьев корневых каналов витальных зубов, 25гр+15мл., или эквивалент</v>
      </c>
    </row>
    <row r="8" spans="2:12" ht="102.75" thickBot="1" x14ac:dyDescent="0.3">
      <c r="B8">
        <v>4</v>
      </c>
      <c r="C8" s="46">
        <v>4</v>
      </c>
      <c r="D8" s="45" t="s">
        <v>51</v>
      </c>
      <c r="E8" s="46">
        <v>7</v>
      </c>
      <c r="F8" s="47" t="s">
        <v>45</v>
      </c>
      <c r="G8" s="46">
        <v>510</v>
      </c>
      <c r="H8" s="49">
        <v>0.1</v>
      </c>
      <c r="I8" s="46">
        <v>324.55</v>
      </c>
      <c r="J8" s="48">
        <v>3570</v>
      </c>
      <c r="K8" t="s">
        <v>148</v>
      </c>
      <c r="L8" t="str">
        <f t="shared" si="0"/>
        <v>Материал стоматологический на основе стабилизированного раствора гипохлорита натрия для химического расширения и антисептической обработки корневых каналов зубов 3%"Белодез" (жидкость), 100 мл, или эквивалент</v>
      </c>
    </row>
    <row r="9" spans="2:12" ht="90" thickBot="1" x14ac:dyDescent="0.3">
      <c r="B9">
        <v>5</v>
      </c>
      <c r="C9" s="46">
        <v>5</v>
      </c>
      <c r="D9" s="45" t="s">
        <v>52</v>
      </c>
      <c r="E9" s="46">
        <v>5</v>
      </c>
      <c r="F9" s="47" t="s">
        <v>46</v>
      </c>
      <c r="G9" s="46">
        <v>338</v>
      </c>
      <c r="H9" s="46" t="s">
        <v>47</v>
      </c>
      <c r="I9" s="50"/>
      <c r="J9" s="48">
        <v>1690</v>
      </c>
      <c r="K9" t="s">
        <v>148</v>
      </c>
      <c r="L9" t="str">
        <f t="shared" si="0"/>
        <v>Наборы дисков шлифовальных стоматологических четырехдисперсной абразивности ДШ "ТОР ВМ": Диски шлифовальные с металлической втулкой 12 мм 40 шт, дискодержатель №1.070, или эквивалент</v>
      </c>
    </row>
    <row r="10" spans="2:12" ht="39" thickBot="1" x14ac:dyDescent="0.3">
      <c r="B10">
        <v>6</v>
      </c>
      <c r="C10" s="46">
        <v>6</v>
      </c>
      <c r="D10" s="45" t="s">
        <v>53</v>
      </c>
      <c r="E10" s="46">
        <v>4</v>
      </c>
      <c r="F10" s="47" t="s">
        <v>45</v>
      </c>
      <c r="G10" s="46">
        <v>451</v>
      </c>
      <c r="H10" s="49">
        <v>0.2</v>
      </c>
      <c r="I10" s="46">
        <v>300.67</v>
      </c>
      <c r="J10" s="48">
        <v>1804</v>
      </c>
      <c r="K10" t="s">
        <v>148</v>
      </c>
      <c r="L10" t="str">
        <f t="shared" si="0"/>
        <v>ДиСиЛан ГЕЛЬ (паста) с охлаждающим эффектом (вкусы), 30 мл (Смородина), или эквивалент</v>
      </c>
    </row>
    <row r="11" spans="2:12" ht="77.25" thickBot="1" x14ac:dyDescent="0.3">
      <c r="B11">
        <v>7</v>
      </c>
      <c r="C11" s="46">
        <v>7</v>
      </c>
      <c r="D11" s="45" t="s">
        <v>54</v>
      </c>
      <c r="E11" s="46">
        <v>4</v>
      </c>
      <c r="F11" s="47" t="s">
        <v>46</v>
      </c>
      <c r="G11" s="48">
        <v>1102</v>
      </c>
      <c r="H11" s="46" t="s">
        <v>47</v>
      </c>
      <c r="I11" s="50"/>
      <c r="J11" s="48">
        <v>4408</v>
      </c>
      <c r="K11" t="s">
        <v>148</v>
      </c>
      <c r="L11" t="str">
        <f t="shared" si="0"/>
        <v>Каналонаполнители ЛЕНТУЛО №001 25 мм (красные), уп. 4 шт. Инструменты стоматологические эндодонтические для обтурации: Lentulo, или эквивалент</v>
      </c>
    </row>
    <row r="12" spans="2:12" ht="26.25" thickBot="1" x14ac:dyDescent="0.3">
      <c r="B12">
        <v>8</v>
      </c>
      <c r="C12" s="46">
        <v>8</v>
      </c>
      <c r="D12" s="45" t="s">
        <v>55</v>
      </c>
      <c r="E12" s="46">
        <v>10</v>
      </c>
      <c r="F12" s="47" t="s">
        <v>45</v>
      </c>
      <c r="G12" s="48">
        <v>4655</v>
      </c>
      <c r="H12" s="46" t="s">
        <v>47</v>
      </c>
      <c r="I12" s="50"/>
      <c r="J12" s="48">
        <v>46550</v>
      </c>
      <c r="K12" t="s">
        <v>148</v>
      </c>
      <c r="L12" t="str">
        <f t="shared" si="0"/>
        <v>Наконечник стоматологический серии ТХ, прямой ТХ-414-8В, или эквивалент</v>
      </c>
    </row>
    <row r="13" spans="2:12" ht="26.25" thickBot="1" x14ac:dyDescent="0.3">
      <c r="B13">
        <v>9</v>
      </c>
      <c r="C13" s="46">
        <v>9</v>
      </c>
      <c r="D13" s="45" t="s">
        <v>56</v>
      </c>
      <c r="E13" s="46">
        <v>1</v>
      </c>
      <c r="F13" s="47" t="s">
        <v>45</v>
      </c>
      <c r="G13" s="48">
        <v>1560</v>
      </c>
      <c r="H13" s="49">
        <v>0.1</v>
      </c>
      <c r="I13" s="46">
        <v>141.82</v>
      </c>
      <c r="J13" s="48">
        <v>1560</v>
      </c>
      <c r="K13" t="s">
        <v>148</v>
      </c>
      <c r="L13" t="str">
        <f t="shared" si="0"/>
        <v>Иодоформ субстанция-порошок, 25 г., или эквивалент</v>
      </c>
    </row>
    <row r="14" spans="2:12" ht="64.5" thickBot="1" x14ac:dyDescent="0.3">
      <c r="B14">
        <v>10</v>
      </c>
      <c r="C14" s="46">
        <v>10</v>
      </c>
      <c r="D14" s="45" t="s">
        <v>57</v>
      </c>
      <c r="E14" s="46">
        <v>2</v>
      </c>
      <c r="F14" s="47" t="s">
        <v>46</v>
      </c>
      <c r="G14" s="46">
        <v>420</v>
      </c>
      <c r="H14" s="46" t="s">
        <v>47</v>
      </c>
      <c r="I14" s="50"/>
      <c r="J14" s="46">
        <v>840</v>
      </c>
      <c r="K14" t="s">
        <v>148</v>
      </c>
      <c r="L14" t="str">
        <f t="shared" si="0"/>
        <v>Головка алмазная MANI, 5 шт. Инструменты стоматологические с принадлежностями: Mani Dia-Burs (BR-45SC), или эквивалент</v>
      </c>
    </row>
    <row r="15" spans="2:12" ht="64.5" thickBot="1" x14ac:dyDescent="0.3">
      <c r="B15">
        <v>11</v>
      </c>
      <c r="C15" s="46">
        <v>11</v>
      </c>
      <c r="D15" s="45" t="s">
        <v>58</v>
      </c>
      <c r="E15" s="46">
        <v>1</v>
      </c>
      <c r="F15" s="47" t="s">
        <v>46</v>
      </c>
      <c r="G15" s="46">
        <v>420</v>
      </c>
      <c r="H15" s="46" t="s">
        <v>47</v>
      </c>
      <c r="I15" s="50"/>
      <c r="J15" s="46">
        <v>420</v>
      </c>
      <c r="K15" t="s">
        <v>148</v>
      </c>
      <c r="L15" t="str">
        <f t="shared" si="0"/>
        <v>Головка алмазная MANI, 5 шт. Инструменты стоматологические с принадлежностями: Mani Dia-Burs (BR-41SC), или эквивалент</v>
      </c>
    </row>
    <row r="16" spans="2:12" ht="64.5" thickBot="1" x14ac:dyDescent="0.3">
      <c r="B16">
        <v>12</v>
      </c>
      <c r="C16" s="46">
        <v>12</v>
      </c>
      <c r="D16" s="45" t="s">
        <v>59</v>
      </c>
      <c r="E16" s="46">
        <v>1</v>
      </c>
      <c r="F16" s="47" t="s">
        <v>46</v>
      </c>
      <c r="G16" s="46">
        <v>420</v>
      </c>
      <c r="H16" s="46" t="s">
        <v>47</v>
      </c>
      <c r="I16" s="50"/>
      <c r="J16" s="46">
        <v>420</v>
      </c>
      <c r="K16" t="s">
        <v>148</v>
      </c>
      <c r="L16" t="str">
        <f t="shared" si="0"/>
        <v>Головка алмазная MANI, 5 шт. Инструменты стоматологические с принадлежностями: Mani Dia-Burs (BR-40SC), или эквивалент</v>
      </c>
    </row>
    <row r="17" spans="2:12" ht="64.5" thickBot="1" x14ac:dyDescent="0.3">
      <c r="B17">
        <v>13</v>
      </c>
      <c r="C17" s="46">
        <v>13</v>
      </c>
      <c r="D17" s="45" t="s">
        <v>60</v>
      </c>
      <c r="E17" s="46">
        <v>1</v>
      </c>
      <c r="F17" s="47" t="s">
        <v>46</v>
      </c>
      <c r="G17" s="46">
        <v>420</v>
      </c>
      <c r="H17" s="46" t="s">
        <v>47</v>
      </c>
      <c r="I17" s="50"/>
      <c r="J17" s="46">
        <v>420</v>
      </c>
      <c r="K17" t="s">
        <v>148</v>
      </c>
      <c r="L17" t="str">
        <f t="shared" si="0"/>
        <v>Головка алмазная MANI, 5 шт. Инструменты стоматологические с принадлежностями: Mani Dia-Burs (BR-31SC), или эквивалент</v>
      </c>
    </row>
    <row r="18" spans="2:12" ht="64.5" thickBot="1" x14ac:dyDescent="0.3">
      <c r="B18">
        <v>14</v>
      </c>
      <c r="C18" s="46">
        <v>14</v>
      </c>
      <c r="D18" s="45" t="s">
        <v>61</v>
      </c>
      <c r="E18" s="46">
        <v>1</v>
      </c>
      <c r="F18" s="47" t="s">
        <v>46</v>
      </c>
      <c r="G18" s="46">
        <v>420</v>
      </c>
      <c r="H18" s="46" t="s">
        <v>47</v>
      </c>
      <c r="I18" s="50"/>
      <c r="J18" s="46">
        <v>420</v>
      </c>
      <c r="K18" t="s">
        <v>148</v>
      </c>
      <c r="L18" t="str">
        <f t="shared" si="0"/>
        <v>Головка алмазная MANI, 5 шт. Инструменты стоматологические с принадлежностями: Mani Dia-Burs (BR-46SC), или эквивалент</v>
      </c>
    </row>
    <row r="19" spans="2:12" ht="115.5" thickBot="1" x14ac:dyDescent="0.3">
      <c r="B19">
        <v>15</v>
      </c>
      <c r="C19" s="46">
        <v>15</v>
      </c>
      <c r="D19" s="45" t="s">
        <v>62</v>
      </c>
      <c r="E19" s="46">
        <v>4</v>
      </c>
      <c r="F19" s="47" t="s">
        <v>45</v>
      </c>
      <c r="G19" s="48">
        <v>4200</v>
      </c>
      <c r="H19" s="49">
        <v>0.1</v>
      </c>
      <c r="I19" s="51">
        <v>1527.27</v>
      </c>
      <c r="J19" s="48">
        <v>16800</v>
      </c>
      <c r="K19" t="s">
        <v>148</v>
      </c>
      <c r="L19" t="str">
        <f t="shared" si="0"/>
        <v>Материалы стоматологические пломбировочные химического и двойного отверждения DIAMONDBRITE: Композит химического отверждения DIAMONDBRITE, набор: шпр. 14 г х 2, протравочная жидкость, бонд,принадлежности, или эквивалент</v>
      </c>
    </row>
    <row r="20" spans="2:12" ht="39" thickBot="1" x14ac:dyDescent="0.3">
      <c r="B20">
        <v>16</v>
      </c>
      <c r="C20" s="46">
        <v>16</v>
      </c>
      <c r="D20" s="45" t="s">
        <v>63</v>
      </c>
      <c r="E20" s="46">
        <v>4</v>
      </c>
      <c r="F20" s="47" t="s">
        <v>45</v>
      </c>
      <c r="G20" s="46">
        <v>347</v>
      </c>
      <c r="H20" s="49">
        <v>0.1</v>
      </c>
      <c r="I20" s="46">
        <v>126.18</v>
      </c>
      <c r="J20" s="48">
        <v>1388</v>
      </c>
      <c r="K20" t="s">
        <v>148</v>
      </c>
      <c r="L20" t="str">
        <f t="shared" si="0"/>
        <v>УНИЦЕМ, 100 г./ 60 мл. Цемент стоматологический цинк-фосфатный, или эквивалент</v>
      </c>
    </row>
    <row r="21" spans="2:12" ht="77.25" thickBot="1" x14ac:dyDescent="0.3">
      <c r="B21">
        <v>17</v>
      </c>
      <c r="C21" s="46">
        <v>17</v>
      </c>
      <c r="D21" s="45" t="s">
        <v>64</v>
      </c>
      <c r="E21" s="46">
        <v>1</v>
      </c>
      <c r="F21" s="47" t="s">
        <v>45</v>
      </c>
      <c r="G21" s="48">
        <v>3717</v>
      </c>
      <c r="H21" s="49">
        <v>0.1</v>
      </c>
      <c r="I21" s="46">
        <v>337.91</v>
      </c>
      <c r="J21" s="48">
        <v>3717</v>
      </c>
      <c r="K21" t="s">
        <v>148</v>
      </c>
      <c r="L21" t="str">
        <f t="shared" si="0"/>
        <v>ДАЙКАЛ. Материал двухкомпонентный химического отверждения , 13 г + 11 г. Материалы стоматологические прокладочные, или эквивалент</v>
      </c>
    </row>
    <row r="22" spans="2:12" ht="64.5" thickBot="1" x14ac:dyDescent="0.3">
      <c r="B22">
        <v>18</v>
      </c>
      <c r="C22" s="46">
        <v>18</v>
      </c>
      <c r="D22" s="45" t="s">
        <v>65</v>
      </c>
      <c r="E22" s="46">
        <v>2</v>
      </c>
      <c r="F22" s="47" t="s">
        <v>45</v>
      </c>
      <c r="G22" s="46">
        <v>285</v>
      </c>
      <c r="H22" s="49">
        <v>0.1</v>
      </c>
      <c r="I22" s="46">
        <v>51.82</v>
      </c>
      <c r="J22" s="46">
        <v>570</v>
      </c>
      <c r="K22" t="s">
        <v>148</v>
      </c>
      <c r="L22" t="str">
        <f t="shared" si="0"/>
        <v>КАПРАМИН, 30 мл. Средство вяжущее стоматологическое для обработки корневых каналов, при капиллярном кровотечении, или эквивалент</v>
      </c>
    </row>
    <row r="23" spans="2:12" ht="39" thickBot="1" x14ac:dyDescent="0.3">
      <c r="B23">
        <v>19</v>
      </c>
      <c r="C23" s="46">
        <v>19</v>
      </c>
      <c r="D23" s="45" t="s">
        <v>66</v>
      </c>
      <c r="E23" s="46">
        <v>1</v>
      </c>
      <c r="F23" s="47" t="s">
        <v>45</v>
      </c>
      <c r="G23" s="46">
        <v>350</v>
      </c>
      <c r="H23" s="49">
        <v>0.1</v>
      </c>
      <c r="I23" s="46">
        <v>31.82</v>
      </c>
      <c r="J23" s="46">
        <v>350</v>
      </c>
      <c r="K23" t="s">
        <v>148</v>
      </c>
      <c r="L23" t="str">
        <f t="shared" si="0"/>
        <v>ДЕВИТ-А, шпр. 3 г. Материал-паста безмышьяковистая для девитализации пульпы зуба, или эквивалент</v>
      </c>
    </row>
    <row r="24" spans="2:12" ht="64.5" thickBot="1" x14ac:dyDescent="0.3">
      <c r="B24">
        <v>20</v>
      </c>
      <c r="C24" s="46">
        <v>20</v>
      </c>
      <c r="D24" s="45" t="s">
        <v>67</v>
      </c>
      <c r="E24" s="46">
        <v>1</v>
      </c>
      <c r="F24" s="47" t="s">
        <v>45</v>
      </c>
      <c r="G24" s="46">
        <v>821</v>
      </c>
      <c r="H24" s="49">
        <v>0.1</v>
      </c>
      <c r="I24" s="46">
        <v>74.64</v>
      </c>
      <c r="J24" s="46">
        <v>821</v>
      </c>
      <c r="K24" t="s">
        <v>148</v>
      </c>
      <c r="L24" t="str">
        <f t="shared" si="0"/>
        <v>Девит АРС, шпр. 3 г. Материал-паста стоматологическая для девитализации пульпы зуба методом мортальной экстирпации, или эквивалент</v>
      </c>
    </row>
    <row r="25" spans="2:12" ht="39" thickBot="1" x14ac:dyDescent="0.3">
      <c r="B25">
        <v>21</v>
      </c>
      <c r="C25" s="46">
        <v>21</v>
      </c>
      <c r="D25" s="45" t="s">
        <v>68</v>
      </c>
      <c r="E25" s="46">
        <v>1</v>
      </c>
      <c r="F25" s="47" t="s">
        <v>45</v>
      </c>
      <c r="G25" s="46">
        <v>223</v>
      </c>
      <c r="H25" s="49">
        <v>0.1</v>
      </c>
      <c r="I25" s="46">
        <v>20.27</v>
      </c>
      <c r="J25" s="46">
        <v>223</v>
      </c>
      <c r="K25" t="s">
        <v>148</v>
      </c>
      <c r="L25" t="str">
        <f t="shared" si="0"/>
        <v>ДЕВИТ-С паста, 3 г. Материал-пастабезмышьяковистая для девитализации пульпы зуба, или эквивалент</v>
      </c>
    </row>
    <row r="26" spans="2:12" ht="38.25" x14ac:dyDescent="0.25">
      <c r="B26">
        <v>22</v>
      </c>
      <c r="C26" s="52">
        <v>22</v>
      </c>
      <c r="D26" s="45" t="s">
        <v>69</v>
      </c>
      <c r="E26" s="52">
        <v>5</v>
      </c>
      <c r="F26" s="52" t="s">
        <v>46</v>
      </c>
      <c r="G26" s="52">
        <v>70</v>
      </c>
      <c r="H26" s="52" t="s">
        <v>47</v>
      </c>
      <c r="I26" s="53"/>
      <c r="J26" s="52">
        <v>350</v>
      </c>
      <c r="K26" t="s">
        <v>148</v>
      </c>
      <c r="L26" t="str">
        <f t="shared" si="0"/>
        <v>Полоски абразивные д/снятия излишков (син/зел) №1.050, 25 шт, или эквивалент</v>
      </c>
    </row>
    <row r="27" spans="2:12" ht="35.25" customHeight="1" thickBot="1" x14ac:dyDescent="0.3">
      <c r="B27">
        <v>23</v>
      </c>
      <c r="C27" s="54">
        <v>23</v>
      </c>
      <c r="D27" s="39" t="s">
        <v>70</v>
      </c>
      <c r="E27" s="40">
        <v>15</v>
      </c>
      <c r="F27" s="55" t="s">
        <v>45</v>
      </c>
      <c r="G27" s="40">
        <v>23</v>
      </c>
      <c r="H27" s="56">
        <v>0.2</v>
      </c>
      <c r="I27" s="40">
        <v>57.5</v>
      </c>
      <c r="J27" s="40">
        <v>345</v>
      </c>
      <c r="K27" t="s">
        <v>148</v>
      </c>
      <c r="L27" t="str">
        <f t="shared" si="0"/>
        <v>PD-Резинка полировальная, или эквивалент</v>
      </c>
    </row>
    <row r="28" spans="2:12" ht="43.5" thickBot="1" x14ac:dyDescent="0.3">
      <c r="B28">
        <v>24</v>
      </c>
      <c r="C28" s="65">
        <v>24</v>
      </c>
      <c r="D28" s="38" t="s">
        <v>79</v>
      </c>
      <c r="E28" s="65">
        <v>3</v>
      </c>
      <c r="F28" s="65" t="s">
        <v>45</v>
      </c>
      <c r="G28" s="65">
        <v>268</v>
      </c>
      <c r="H28" s="65" t="s">
        <v>47</v>
      </c>
      <c r="I28" s="66"/>
      <c r="J28" s="65">
        <v>804</v>
      </c>
      <c r="K28" t="s">
        <v>148</v>
      </c>
      <c r="L28" t="str">
        <f t="shared" si="0"/>
        <v>Матрицы контурные № 1.500/1.510 металлические, 24 шт., или эквивалент</v>
      </c>
    </row>
    <row r="29" spans="2:12" ht="72" thickBot="1" x14ac:dyDescent="0.3">
      <c r="B29">
        <v>25</v>
      </c>
      <c r="C29" s="65">
        <v>25</v>
      </c>
      <c r="D29" s="38" t="s">
        <v>80</v>
      </c>
      <c r="E29" s="65">
        <v>4</v>
      </c>
      <c r="F29" s="65" t="s">
        <v>45</v>
      </c>
      <c r="G29" s="65">
        <v>510</v>
      </c>
      <c r="H29" s="65" t="s">
        <v>47</v>
      </c>
      <c r="I29" s="66"/>
      <c r="J29" s="67">
        <v>2040</v>
      </c>
      <c r="K29" t="s">
        <v>148</v>
      </c>
      <c r="L29" t="str">
        <f t="shared" si="0"/>
        <v>Иглы корневые граненые для медикаментозной обработки каналов зубов (моляров и премоляров) по Л.Г. Денисову №1, 100 шт., или эквивалент</v>
      </c>
    </row>
    <row r="30" spans="2:12" ht="86.25" thickBot="1" x14ac:dyDescent="0.3">
      <c r="B30">
        <v>26</v>
      </c>
      <c r="C30" s="65">
        <v>26</v>
      </c>
      <c r="D30" s="38" t="s">
        <v>81</v>
      </c>
      <c r="E30" s="65">
        <v>3</v>
      </c>
      <c r="F30" s="65" t="s">
        <v>45</v>
      </c>
      <c r="G30" s="65">
        <v>582</v>
      </c>
      <c r="H30" s="65" t="s">
        <v>47</v>
      </c>
      <c r="I30" s="66"/>
      <c r="J30" s="67">
        <v>1746</v>
      </c>
      <c r="K30" t="s">
        <v>148</v>
      </c>
      <c r="L30" t="str">
        <f t="shared" si="0"/>
        <v>Иглы корневые №2, 100 шт., граненые для медикаментозной обработки каналов зубов (моляров и премоляров) по Л.Г. Денисову, или эквивалент</v>
      </c>
    </row>
    <row r="31" spans="2:12" ht="100.5" thickBot="1" x14ac:dyDescent="0.3">
      <c r="B31">
        <v>27</v>
      </c>
      <c r="C31" s="65">
        <v>27</v>
      </c>
      <c r="D31" s="38" t="s">
        <v>149</v>
      </c>
      <c r="E31" s="65">
        <v>3</v>
      </c>
      <c r="F31" s="65" t="s">
        <v>45</v>
      </c>
      <c r="G31" s="65">
        <v>582</v>
      </c>
      <c r="H31" s="65" t="s">
        <v>47</v>
      </c>
      <c r="I31" s="66"/>
      <c r="J31" s="67">
        <v>1746</v>
      </c>
      <c r="K31" t="s">
        <v>148</v>
      </c>
      <c r="L31" t="str">
        <f t="shared" si="0"/>
        <v>Иглы корневые №3, 100 шт, граненые для медикаментозной обработки каналов зубов (моляров и премоляров) по Л.Г. Денисову Штифты абсорбирующие .02 №08, или эквивалент</v>
      </c>
    </row>
    <row r="32" spans="2:12" ht="29.25" thickBot="1" x14ac:dyDescent="0.3">
      <c r="B32">
        <v>28</v>
      </c>
      <c r="C32" s="65">
        <v>28</v>
      </c>
      <c r="D32" s="38" t="s">
        <v>71</v>
      </c>
      <c r="E32" s="65">
        <v>2</v>
      </c>
      <c r="F32" s="65" t="s">
        <v>46</v>
      </c>
      <c r="G32" s="65">
        <v>328</v>
      </c>
      <c r="H32" s="68">
        <v>0.1</v>
      </c>
      <c r="I32" s="66">
        <v>59.64</v>
      </c>
      <c r="J32" s="67">
        <v>656</v>
      </c>
      <c r="K32" t="s">
        <v>148</v>
      </c>
      <c r="L32" t="str">
        <f t="shared" si="0"/>
        <v>Штифты абсорбирующие .02 №08, или эквивалент</v>
      </c>
    </row>
    <row r="33" spans="2:12" ht="43.5" thickBot="1" x14ac:dyDescent="0.3">
      <c r="B33">
        <v>29</v>
      </c>
      <c r="C33" s="65">
        <v>29</v>
      </c>
      <c r="D33" s="38" t="s">
        <v>82</v>
      </c>
      <c r="E33" s="65">
        <v>2</v>
      </c>
      <c r="F33" s="65" t="s">
        <v>46</v>
      </c>
      <c r="G33" s="65">
        <v>327</v>
      </c>
      <c r="H33" s="68">
        <v>0.1</v>
      </c>
      <c r="I33" s="65">
        <v>59.45</v>
      </c>
      <c r="J33" s="65">
        <v>654</v>
      </c>
      <c r="K33" t="s">
        <v>148</v>
      </c>
      <c r="L33" t="str">
        <f t="shared" si="0"/>
        <v>Штифты абсорбирующие бумажные, конусность .02, размер 10, 200 шт., или эквивалент</v>
      </c>
    </row>
    <row r="34" spans="2:12" ht="42.75" x14ac:dyDescent="0.25">
      <c r="B34">
        <v>30</v>
      </c>
      <c r="C34" s="65">
        <v>30</v>
      </c>
      <c r="D34" s="38" t="s">
        <v>83</v>
      </c>
      <c r="E34" s="65">
        <v>2</v>
      </c>
      <c r="F34" s="65" t="s">
        <v>46</v>
      </c>
      <c r="G34" s="65">
        <v>276</v>
      </c>
      <c r="H34" s="68">
        <v>0.1</v>
      </c>
      <c r="I34" s="65">
        <v>50.18</v>
      </c>
      <c r="J34" s="65">
        <v>552</v>
      </c>
      <c r="K34" t="s">
        <v>148</v>
      </c>
      <c r="L34" t="str">
        <f t="shared" si="0"/>
        <v>Штифты абсорбирующие бумажные, конусность .02, размер 15, 200 шт., или эквивалент</v>
      </c>
    </row>
    <row r="35" spans="2:12" ht="29.25" thickBot="1" x14ac:dyDescent="0.3">
      <c r="B35">
        <v>31</v>
      </c>
      <c r="C35" s="54">
        <v>31</v>
      </c>
      <c r="D35" s="39" t="s">
        <v>72</v>
      </c>
      <c r="E35" s="40">
        <v>2</v>
      </c>
      <c r="F35" s="55" t="s">
        <v>46</v>
      </c>
      <c r="G35" s="40">
        <v>276</v>
      </c>
      <c r="H35" s="56">
        <v>0.1</v>
      </c>
      <c r="I35" s="40">
        <v>50.18</v>
      </c>
      <c r="J35" s="40">
        <v>552</v>
      </c>
      <c r="K35" t="s">
        <v>148</v>
      </c>
      <c r="L35" t="str">
        <f t="shared" si="0"/>
        <v>Штифты абсорбирующие .02 №20, или эквивалент</v>
      </c>
    </row>
    <row r="36" spans="2:12" ht="43.5" thickBot="1" x14ac:dyDescent="0.3">
      <c r="B36">
        <v>32</v>
      </c>
      <c r="C36" s="65">
        <v>32</v>
      </c>
      <c r="D36" s="38" t="s">
        <v>84</v>
      </c>
      <c r="E36" s="65">
        <v>2</v>
      </c>
      <c r="F36" s="65" t="s">
        <v>46</v>
      </c>
      <c r="G36" s="65">
        <v>276</v>
      </c>
      <c r="H36" s="68">
        <v>0.1</v>
      </c>
      <c r="I36" s="65">
        <v>50.18</v>
      </c>
      <c r="J36" s="65">
        <v>552</v>
      </c>
      <c r="K36" t="s">
        <v>148</v>
      </c>
      <c r="L36" t="str">
        <f t="shared" si="0"/>
        <v>Штифты абсорбирующие бумажные, конусность .02, размер 25, 200 шт., или эквивалент</v>
      </c>
    </row>
    <row r="37" spans="2:12" ht="43.5" thickBot="1" x14ac:dyDescent="0.3">
      <c r="B37">
        <v>33</v>
      </c>
      <c r="C37" s="65">
        <v>33</v>
      </c>
      <c r="D37" s="38" t="s">
        <v>85</v>
      </c>
      <c r="E37" s="65">
        <v>2</v>
      </c>
      <c r="F37" s="65" t="s">
        <v>46</v>
      </c>
      <c r="G37" s="65">
        <v>269</v>
      </c>
      <c r="H37" s="68">
        <v>0.1</v>
      </c>
      <c r="I37" s="65">
        <v>48.91</v>
      </c>
      <c r="J37" s="65">
        <v>538</v>
      </c>
      <c r="K37" t="s">
        <v>148</v>
      </c>
      <c r="L37" t="str">
        <f t="shared" si="0"/>
        <v>Штифты абсорбирующие бумажные, конусность .02 размер 30, 200 шт., или эквивалент</v>
      </c>
    </row>
    <row r="38" spans="2:12" ht="43.5" thickBot="1" x14ac:dyDescent="0.3">
      <c r="B38">
        <v>34</v>
      </c>
      <c r="C38" s="65">
        <v>34</v>
      </c>
      <c r="D38" s="38" t="s">
        <v>86</v>
      </c>
      <c r="E38" s="65">
        <v>2</v>
      </c>
      <c r="F38" s="65" t="s">
        <v>46</v>
      </c>
      <c r="G38" s="65">
        <v>377</v>
      </c>
      <c r="H38" s="68">
        <v>0.1</v>
      </c>
      <c r="I38" s="65">
        <v>68.55</v>
      </c>
      <c r="J38" s="65">
        <v>754</v>
      </c>
      <c r="K38" t="s">
        <v>148</v>
      </c>
      <c r="L38" t="str">
        <f t="shared" si="0"/>
        <v>Штифты абсорбирующие бумажные, конусность .02 размер 35, 200 шт., или эквивалент</v>
      </c>
    </row>
    <row r="39" spans="2:12" ht="43.5" thickBot="1" x14ac:dyDescent="0.3">
      <c r="B39">
        <v>35</v>
      </c>
      <c r="C39" s="65">
        <v>35</v>
      </c>
      <c r="D39" s="38" t="s">
        <v>87</v>
      </c>
      <c r="E39" s="65">
        <v>1</v>
      </c>
      <c r="F39" s="65" t="s">
        <v>46</v>
      </c>
      <c r="G39" s="65">
        <v>313</v>
      </c>
      <c r="H39" s="68">
        <v>0.1</v>
      </c>
      <c r="I39" s="65">
        <v>28.45</v>
      </c>
      <c r="J39" s="65">
        <v>313</v>
      </c>
      <c r="K39" t="s">
        <v>148</v>
      </c>
      <c r="L39" t="str">
        <f t="shared" si="0"/>
        <v>Штифты абсорбирующие бумажные, конусность .02 размер 45, 200 шт., или эквивалент</v>
      </c>
    </row>
    <row r="40" spans="2:12" ht="43.5" thickBot="1" x14ac:dyDescent="0.3">
      <c r="B40">
        <v>36</v>
      </c>
      <c r="C40" s="65">
        <v>36</v>
      </c>
      <c r="D40" s="38" t="s">
        <v>88</v>
      </c>
      <c r="E40" s="65">
        <v>2</v>
      </c>
      <c r="F40" s="65" t="s">
        <v>45</v>
      </c>
      <c r="G40" s="65">
        <v>250</v>
      </c>
      <c r="H40" s="68">
        <v>0.1</v>
      </c>
      <c r="I40" s="65">
        <v>45.45</v>
      </c>
      <c r="J40" s="65">
        <v>500</v>
      </c>
      <c r="K40" t="s">
        <v>148</v>
      </c>
      <c r="L40" t="str">
        <f t="shared" si="0"/>
        <v>КАНАЛ - Д (Эндо-Жи № 1) жидкость для сушки каналов, 15 мл., или эквивалент</v>
      </c>
    </row>
    <row r="41" spans="2:12" ht="72" thickBot="1" x14ac:dyDescent="0.3">
      <c r="B41">
        <v>37</v>
      </c>
      <c r="C41" s="65">
        <v>37</v>
      </c>
      <c r="D41" s="38" t="s">
        <v>89</v>
      </c>
      <c r="E41" s="65">
        <v>2</v>
      </c>
      <c r="F41" s="65" t="s">
        <v>45</v>
      </c>
      <c r="G41" s="65">
        <v>187</v>
      </c>
      <c r="H41" s="68">
        <v>0.1</v>
      </c>
      <c r="I41" s="65">
        <v>34</v>
      </c>
      <c r="J41" s="65">
        <v>374</v>
      </c>
      <c r="K41" t="s">
        <v>148</v>
      </c>
      <c r="L41" t="str">
        <f t="shared" si="0"/>
        <v>ЭНДО-ЖИ №2 жидкость для расширения каналов. Комплект жидкостей для обработки корневых каналов зубов, 15мл., или эквивалент</v>
      </c>
    </row>
    <row r="42" spans="2:12" ht="42.75" x14ac:dyDescent="0.25">
      <c r="B42">
        <v>38</v>
      </c>
      <c r="C42" s="65">
        <v>38</v>
      </c>
      <c r="D42" s="38" t="s">
        <v>90</v>
      </c>
      <c r="E42" s="65">
        <v>2</v>
      </c>
      <c r="F42" s="65" t="s">
        <v>45</v>
      </c>
      <c r="G42" s="65">
        <v>246</v>
      </c>
      <c r="H42" s="68">
        <v>0.1</v>
      </c>
      <c r="I42" s="65">
        <v>44.73</v>
      </c>
      <c r="J42" s="65">
        <v>492</v>
      </c>
      <c r="K42" t="s">
        <v>148</v>
      </c>
      <c r="L42" t="str">
        <f t="shared" si="0"/>
        <v>ЭНДО-ЖИ №3, 15 мл. Комплект жидкостей для обработки каналов., или эквивалент</v>
      </c>
    </row>
    <row r="43" spans="2:12" ht="29.25" thickBot="1" x14ac:dyDescent="0.3">
      <c r="B43">
        <v>39</v>
      </c>
      <c r="C43" s="54">
        <v>39</v>
      </c>
      <c r="D43" s="39" t="s">
        <v>73</v>
      </c>
      <c r="E43" s="40">
        <v>2</v>
      </c>
      <c r="F43" s="55" t="s">
        <v>46</v>
      </c>
      <c r="G43" s="40">
        <v>922</v>
      </c>
      <c r="H43" s="56">
        <v>0.1</v>
      </c>
      <c r="I43" s="40">
        <v>167.64</v>
      </c>
      <c r="J43" s="57">
        <v>1844</v>
      </c>
      <c r="K43" t="s">
        <v>148</v>
      </c>
      <c r="L43" t="str">
        <f t="shared" si="0"/>
        <v>Штифты гуттаперчевые .02 №08, или эквивалент</v>
      </c>
    </row>
    <row r="44" spans="2:12" ht="42.75" x14ac:dyDescent="0.25">
      <c r="B44">
        <v>40</v>
      </c>
      <c r="C44" s="65">
        <v>40</v>
      </c>
      <c r="D44" s="38" t="s">
        <v>91</v>
      </c>
      <c r="E44" s="65">
        <v>2</v>
      </c>
      <c r="F44" s="65" t="s">
        <v>46</v>
      </c>
      <c r="G44" s="65">
        <v>328</v>
      </c>
      <c r="H44" s="68">
        <v>0.1</v>
      </c>
      <c r="I44" s="65">
        <v>59.64</v>
      </c>
      <c r="J44" s="65">
        <v>656</v>
      </c>
      <c r="K44" t="s">
        <v>148</v>
      </c>
      <c r="L44" t="str">
        <f t="shared" si="0"/>
        <v>Штифты эндоканальные гуттаперчевые,конусность .02, размер 10, 120 шт., или эквивалент</v>
      </c>
    </row>
    <row r="45" spans="2:12" ht="29.25" thickBot="1" x14ac:dyDescent="0.3">
      <c r="B45">
        <v>41</v>
      </c>
      <c r="C45" s="54">
        <v>41</v>
      </c>
      <c r="D45" s="39" t="s">
        <v>74</v>
      </c>
      <c r="E45" s="40">
        <v>2</v>
      </c>
      <c r="F45" s="55" t="s">
        <v>46</v>
      </c>
      <c r="G45" s="40">
        <v>380</v>
      </c>
      <c r="H45" s="56">
        <v>0.1</v>
      </c>
      <c r="I45" s="40">
        <v>69.09</v>
      </c>
      <c r="J45" s="40">
        <v>760</v>
      </c>
      <c r="K45" t="s">
        <v>148</v>
      </c>
      <c r="L45" t="str">
        <f t="shared" si="0"/>
        <v>Штифты гуттаперчевые .02 №15, или эквивалент</v>
      </c>
    </row>
    <row r="46" spans="2:12" ht="43.5" thickBot="1" x14ac:dyDescent="0.3">
      <c r="B46">
        <v>42</v>
      </c>
      <c r="C46" s="65">
        <v>42</v>
      </c>
      <c r="D46" s="38" t="s">
        <v>92</v>
      </c>
      <c r="E46" s="65">
        <v>2</v>
      </c>
      <c r="F46" s="65" t="s">
        <v>46</v>
      </c>
      <c r="G46" s="65">
        <v>405</v>
      </c>
      <c r="H46" s="68">
        <v>0.1</v>
      </c>
      <c r="I46" s="65">
        <v>73.64</v>
      </c>
      <c r="J46" s="65">
        <v>810</v>
      </c>
      <c r="K46" t="s">
        <v>148</v>
      </c>
      <c r="L46" t="str">
        <f t="shared" si="0"/>
        <v>Штифты эндоканальные гуттаперчевые,конусность .02, размер 20, 120 шт., или эквивалент</v>
      </c>
    </row>
    <row r="47" spans="2:12" ht="42.75" x14ac:dyDescent="0.25">
      <c r="B47">
        <v>43</v>
      </c>
      <c r="C47" s="65">
        <v>43</v>
      </c>
      <c r="D47" s="38" t="s">
        <v>93</v>
      </c>
      <c r="E47" s="65">
        <v>2</v>
      </c>
      <c r="F47" s="65" t="s">
        <v>46</v>
      </c>
      <c r="G47" s="65">
        <v>328</v>
      </c>
      <c r="H47" s="68">
        <v>0.1</v>
      </c>
      <c r="I47" s="65">
        <v>59.64</v>
      </c>
      <c r="J47" s="65">
        <v>656</v>
      </c>
      <c r="K47" t="s">
        <v>148</v>
      </c>
      <c r="L47" t="str">
        <f t="shared" si="0"/>
        <v>Штифты эндоканальные гуттаперчевые,конусность .02, размер 30, 120 шт., или эквивалент</v>
      </c>
    </row>
    <row r="48" spans="2:12" ht="29.25" thickBot="1" x14ac:dyDescent="0.3">
      <c r="B48">
        <v>44</v>
      </c>
      <c r="C48" s="54">
        <v>44</v>
      </c>
      <c r="D48" s="39" t="s">
        <v>75</v>
      </c>
      <c r="E48" s="40">
        <v>2</v>
      </c>
      <c r="F48" s="55" t="s">
        <v>46</v>
      </c>
      <c r="G48" s="40">
        <v>405</v>
      </c>
      <c r="H48" s="56">
        <v>0.1</v>
      </c>
      <c r="I48" s="40">
        <v>73.64</v>
      </c>
      <c r="J48" s="40">
        <v>810</v>
      </c>
      <c r="K48" t="s">
        <v>148</v>
      </c>
      <c r="L48" t="str">
        <f t="shared" si="0"/>
        <v>Штифты гуттаперчевые .02 №25, или эквивалент</v>
      </c>
    </row>
    <row r="49" spans="2:12" ht="35.25" customHeight="1" thickBot="1" x14ac:dyDescent="0.3">
      <c r="B49">
        <v>45</v>
      </c>
      <c r="C49" s="65">
        <v>45</v>
      </c>
      <c r="D49" s="38" t="s">
        <v>94</v>
      </c>
      <c r="E49" s="65">
        <v>2</v>
      </c>
      <c r="F49" s="65" t="s">
        <v>46</v>
      </c>
      <c r="G49" s="65">
        <v>338</v>
      </c>
      <c r="H49" s="68">
        <v>0.1</v>
      </c>
      <c r="I49" s="65">
        <v>61.45</v>
      </c>
      <c r="J49" s="65">
        <v>676</v>
      </c>
      <c r="K49" t="s">
        <v>148</v>
      </c>
      <c r="L49" t="str">
        <f t="shared" si="0"/>
        <v>Штифты эндоканальные гуттаперчевые,конусность .02, размер 35, 120 шт., или эквивалент</v>
      </c>
    </row>
    <row r="50" spans="2:12" ht="42.75" x14ac:dyDescent="0.25">
      <c r="B50">
        <v>46</v>
      </c>
      <c r="C50" s="65">
        <v>46</v>
      </c>
      <c r="D50" s="38" t="s">
        <v>95</v>
      </c>
      <c r="E50" s="65">
        <v>1</v>
      </c>
      <c r="F50" s="65" t="s">
        <v>46</v>
      </c>
      <c r="G50" s="65">
        <v>414</v>
      </c>
      <c r="H50" s="68">
        <v>0.1</v>
      </c>
      <c r="I50" s="65">
        <v>37.64</v>
      </c>
      <c r="J50" s="65">
        <v>414</v>
      </c>
      <c r="K50" t="s">
        <v>148</v>
      </c>
      <c r="L50" t="str">
        <f t="shared" si="0"/>
        <v>Штифты эндоканальные гуттаперчевые,конусность .02, размер 40, 120 шт, или эквивалент</v>
      </c>
    </row>
    <row r="51" spans="2:12" ht="29.25" thickBot="1" x14ac:dyDescent="0.3">
      <c r="B51">
        <v>47</v>
      </c>
      <c r="C51" s="54">
        <v>47</v>
      </c>
      <c r="D51" s="39" t="s">
        <v>76</v>
      </c>
      <c r="E51" s="40">
        <v>3</v>
      </c>
      <c r="F51" s="55" t="s">
        <v>46</v>
      </c>
      <c r="G51" s="40">
        <v>532</v>
      </c>
      <c r="H51" s="40" t="s">
        <v>47</v>
      </c>
      <c r="I51" s="58"/>
      <c r="J51" s="57">
        <v>1596</v>
      </c>
      <c r="K51" t="s">
        <v>148</v>
      </c>
      <c r="L51" t="str">
        <f t="shared" si="0"/>
        <v>Пульпоэкстракторы ПЭ-"КМИЗ" 30 мм, 100 шт., или эквивалент</v>
      </c>
    </row>
    <row r="52" spans="2:12" ht="29.25" thickBot="1" x14ac:dyDescent="0.3">
      <c r="B52">
        <v>48</v>
      </c>
      <c r="C52" s="54">
        <v>48</v>
      </c>
      <c r="D52" s="39" t="s">
        <v>77</v>
      </c>
      <c r="E52" s="40">
        <v>2</v>
      </c>
      <c r="F52" s="55" t="s">
        <v>46</v>
      </c>
      <c r="G52" s="40">
        <v>637</v>
      </c>
      <c r="H52" s="40" t="s">
        <v>47</v>
      </c>
      <c r="I52" s="58"/>
      <c r="J52" s="57">
        <v>1274</v>
      </c>
      <c r="K52" t="s">
        <v>148</v>
      </c>
      <c r="L52" t="str">
        <f t="shared" ref="L52:L106" si="1">CONCATENATE(D52,","," ",K52)</f>
        <v>Пульпоэкстракторы ПЭ-"КМИЗ" 50 мм, 100 шт., или эквивалент</v>
      </c>
    </row>
    <row r="53" spans="2:12" ht="43.5" thickBot="1" x14ac:dyDescent="0.3">
      <c r="B53">
        <v>49</v>
      </c>
      <c r="C53" s="60">
        <v>49</v>
      </c>
      <c r="D53" s="38" t="s">
        <v>96</v>
      </c>
      <c r="E53" s="60">
        <v>2</v>
      </c>
      <c r="F53" s="61" t="s">
        <v>45</v>
      </c>
      <c r="G53" s="60">
        <v>161</v>
      </c>
      <c r="H53" s="63">
        <v>0.1</v>
      </c>
      <c r="I53" s="60">
        <v>29.27</v>
      </c>
      <c r="J53" s="60">
        <v>322</v>
      </c>
      <c r="K53" t="s">
        <v>148</v>
      </c>
      <c r="L53" t="str">
        <f t="shared" si="1"/>
        <v>Дентин - паста, 50 г. Материал для временных пломб, или эквивалент</v>
      </c>
    </row>
    <row r="54" spans="2:12" ht="43.5" thickBot="1" x14ac:dyDescent="0.3">
      <c r="B54">
        <v>50</v>
      </c>
      <c r="C54" s="60">
        <v>50</v>
      </c>
      <c r="D54" s="38" t="s">
        <v>97</v>
      </c>
      <c r="E54" s="60">
        <v>6</v>
      </c>
      <c r="F54" s="61" t="s">
        <v>46</v>
      </c>
      <c r="G54" s="60">
        <v>91</v>
      </c>
      <c r="H54" s="60" t="s">
        <v>47</v>
      </c>
      <c r="I54" s="64"/>
      <c r="J54" s="60">
        <v>546</v>
      </c>
      <c r="K54" t="s">
        <v>148</v>
      </c>
      <c r="L54" t="str">
        <f t="shared" si="1"/>
        <v>Каналорасширители зубные КрЗ-"КМИЗ" тип К для углового наконечника, 5 шт., или эквивалент</v>
      </c>
    </row>
    <row r="55" spans="2:12" ht="57.75" thickBot="1" x14ac:dyDescent="0.3">
      <c r="B55">
        <v>51</v>
      </c>
      <c r="C55" s="60">
        <v>51</v>
      </c>
      <c r="D55" s="38" t="s">
        <v>98</v>
      </c>
      <c r="E55" s="60">
        <v>5</v>
      </c>
      <c r="F55" s="61" t="s">
        <v>46</v>
      </c>
      <c r="G55" s="60">
        <v>177</v>
      </c>
      <c r="H55" s="60" t="s">
        <v>47</v>
      </c>
      <c r="I55" s="64"/>
      <c r="J55" s="60">
        <v>885</v>
      </c>
      <c r="K55" t="s">
        <v>148</v>
      </c>
      <c r="L55" t="str">
        <f t="shared" si="1"/>
        <v>Инструменты стоматологические: Мани дрильбор ручной Mani K-Files 25 мм, 6 шт. (№08), или эквивалент</v>
      </c>
    </row>
    <row r="56" spans="2:12" ht="57.75" thickBot="1" x14ac:dyDescent="0.3">
      <c r="B56">
        <v>52</v>
      </c>
      <c r="C56" s="60">
        <v>52</v>
      </c>
      <c r="D56" s="38" t="s">
        <v>99</v>
      </c>
      <c r="E56" s="60">
        <v>5</v>
      </c>
      <c r="F56" s="61" t="s">
        <v>46</v>
      </c>
      <c r="G56" s="60">
        <v>177</v>
      </c>
      <c r="H56" s="60" t="s">
        <v>47</v>
      </c>
      <c r="I56" s="64"/>
      <c r="J56" s="60">
        <v>885</v>
      </c>
      <c r="K56" t="s">
        <v>148</v>
      </c>
      <c r="L56" t="str">
        <f t="shared" si="1"/>
        <v>Инструменты стоматологические: Мани дрильбор ручной Mani K-Files 25 мм, 6 шт. (№10), или эквивалент</v>
      </c>
    </row>
    <row r="57" spans="2:12" ht="57.75" thickBot="1" x14ac:dyDescent="0.3">
      <c r="B57">
        <v>53</v>
      </c>
      <c r="C57" s="60">
        <v>53</v>
      </c>
      <c r="D57" s="38" t="s">
        <v>100</v>
      </c>
      <c r="E57" s="60">
        <v>5</v>
      </c>
      <c r="F57" s="61" t="s">
        <v>46</v>
      </c>
      <c r="G57" s="60">
        <v>177</v>
      </c>
      <c r="H57" s="60" t="s">
        <v>47</v>
      </c>
      <c r="I57" s="64"/>
      <c r="J57" s="60">
        <v>885</v>
      </c>
      <c r="K57" t="s">
        <v>148</v>
      </c>
      <c r="L57" t="str">
        <f t="shared" si="1"/>
        <v>Инструменты стоматологические: Мани дрильбор ручной Mani K-Files 25 мм, 6 шт. (№15), или эквивалент</v>
      </c>
    </row>
    <row r="58" spans="2:12" ht="57.75" thickBot="1" x14ac:dyDescent="0.3">
      <c r="B58">
        <v>54</v>
      </c>
      <c r="C58" s="60">
        <v>54</v>
      </c>
      <c r="D58" s="38" t="s">
        <v>101</v>
      </c>
      <c r="E58" s="60">
        <v>5</v>
      </c>
      <c r="F58" s="61" t="s">
        <v>46</v>
      </c>
      <c r="G58" s="60">
        <v>177</v>
      </c>
      <c r="H58" s="60" t="s">
        <v>47</v>
      </c>
      <c r="I58" s="64"/>
      <c r="J58" s="60">
        <v>885</v>
      </c>
      <c r="K58" t="s">
        <v>148</v>
      </c>
      <c r="L58" t="str">
        <f t="shared" si="1"/>
        <v>Инструменты стоматологические: Мани дрильбор ручной Mani K-Files 25 мм, 6 шт. (№20), или эквивалент</v>
      </c>
    </row>
    <row r="59" spans="2:12" ht="57.75" thickBot="1" x14ac:dyDescent="0.3">
      <c r="B59">
        <v>55</v>
      </c>
      <c r="C59" s="60">
        <v>55</v>
      </c>
      <c r="D59" s="38" t="s">
        <v>102</v>
      </c>
      <c r="E59" s="60">
        <v>5</v>
      </c>
      <c r="F59" s="61" t="s">
        <v>46</v>
      </c>
      <c r="G59" s="60">
        <v>177</v>
      </c>
      <c r="H59" s="60" t="s">
        <v>47</v>
      </c>
      <c r="I59" s="64"/>
      <c r="J59" s="60">
        <v>885</v>
      </c>
      <c r="K59" t="s">
        <v>148</v>
      </c>
      <c r="L59" t="str">
        <f t="shared" si="1"/>
        <v>Инструменты стоматологические: Мани дрильбор ручной Mani K-Files 25 мм, 6 шт. (№25), или эквивалент</v>
      </c>
    </row>
    <row r="60" spans="2:12" ht="57.75" thickBot="1" x14ac:dyDescent="0.3">
      <c r="B60">
        <v>56</v>
      </c>
      <c r="C60" s="60">
        <v>56</v>
      </c>
      <c r="D60" s="38" t="s">
        <v>103</v>
      </c>
      <c r="E60" s="60">
        <v>5</v>
      </c>
      <c r="F60" s="61" t="s">
        <v>46</v>
      </c>
      <c r="G60" s="60">
        <v>177</v>
      </c>
      <c r="H60" s="60" t="s">
        <v>47</v>
      </c>
      <c r="I60" s="64"/>
      <c r="J60" s="60">
        <v>885</v>
      </c>
      <c r="K60" t="s">
        <v>148</v>
      </c>
      <c r="L60" t="str">
        <f t="shared" si="1"/>
        <v>Инструменты стоматологические: Мани  дрильбор ручной Mani K-Files 25 мм, 6 шт. (№30), или эквивалент</v>
      </c>
    </row>
    <row r="61" spans="2:12" ht="57.75" thickBot="1" x14ac:dyDescent="0.3">
      <c r="B61">
        <v>57</v>
      </c>
      <c r="C61" s="60">
        <v>57</v>
      </c>
      <c r="D61" s="38" t="s">
        <v>104</v>
      </c>
      <c r="E61" s="60">
        <v>5</v>
      </c>
      <c r="F61" s="61" t="s">
        <v>46</v>
      </c>
      <c r="G61" s="60">
        <v>173</v>
      </c>
      <c r="H61" s="60" t="s">
        <v>47</v>
      </c>
      <c r="I61" s="64"/>
      <c r="J61" s="60">
        <v>865</v>
      </c>
      <c r="K61" t="s">
        <v>148</v>
      </c>
      <c r="L61" t="str">
        <f t="shared" si="1"/>
        <v>Инструменты стоматологические: Мани дрильбор ручной Mani K-Files 25 мм, 6 шт. (№35), или эквивалент</v>
      </c>
    </row>
    <row r="62" spans="2:12" ht="57.75" thickBot="1" x14ac:dyDescent="0.3">
      <c r="B62">
        <v>58</v>
      </c>
      <c r="C62" s="60">
        <v>58</v>
      </c>
      <c r="D62" s="38" t="s">
        <v>105</v>
      </c>
      <c r="E62" s="60">
        <v>5</v>
      </c>
      <c r="F62" s="61" t="s">
        <v>46</v>
      </c>
      <c r="G62" s="60">
        <v>170</v>
      </c>
      <c r="H62" s="60" t="s">
        <v>47</v>
      </c>
      <c r="I62" s="64"/>
      <c r="J62" s="60">
        <v>850</v>
      </c>
      <c r="K62" t="s">
        <v>148</v>
      </c>
      <c r="L62" t="str">
        <f t="shared" si="1"/>
        <v>Инструменты стоматологические: Мани дрильбор ручной Mani K-Files 25 мм, 6 шт. (№40), или эквивалент</v>
      </c>
    </row>
    <row r="63" spans="2:12" ht="57.75" thickBot="1" x14ac:dyDescent="0.3">
      <c r="B63">
        <v>59</v>
      </c>
      <c r="C63" s="60">
        <v>59</v>
      </c>
      <c r="D63" s="38" t="s">
        <v>106</v>
      </c>
      <c r="E63" s="60">
        <v>5</v>
      </c>
      <c r="F63" s="61" t="s">
        <v>46</v>
      </c>
      <c r="G63" s="60">
        <v>170</v>
      </c>
      <c r="H63" s="60" t="s">
        <v>47</v>
      </c>
      <c r="I63" s="64"/>
      <c r="J63" s="60">
        <v>850</v>
      </c>
      <c r="K63" t="s">
        <v>148</v>
      </c>
      <c r="L63" t="str">
        <f t="shared" si="1"/>
        <v>Инструменты стоматологические: Мани корневой бурав ручной Mani Н-Files 25 мм, 6 шт. (№08), или эквивалент</v>
      </c>
    </row>
    <row r="64" spans="2:12" ht="57.75" thickBot="1" x14ac:dyDescent="0.3">
      <c r="B64">
        <v>60</v>
      </c>
      <c r="C64" s="60">
        <v>60</v>
      </c>
      <c r="D64" s="38" t="s">
        <v>107</v>
      </c>
      <c r="E64" s="60">
        <v>5</v>
      </c>
      <c r="F64" s="61" t="s">
        <v>46</v>
      </c>
      <c r="G64" s="60">
        <v>170</v>
      </c>
      <c r="H64" s="60" t="s">
        <v>47</v>
      </c>
      <c r="I64" s="64"/>
      <c r="J64" s="60">
        <v>850</v>
      </c>
      <c r="K64" t="s">
        <v>148</v>
      </c>
      <c r="L64" t="str">
        <f t="shared" si="1"/>
        <v>Инструменты стоматологические: Мани корневой бурав ручной Mani Н-Files 25 мм, 6 шт. (№10), или эквивалент</v>
      </c>
    </row>
    <row r="65" spans="2:12" ht="57.75" thickBot="1" x14ac:dyDescent="0.3">
      <c r="B65">
        <v>61</v>
      </c>
      <c r="C65" s="60">
        <v>61</v>
      </c>
      <c r="D65" s="38" t="s">
        <v>108</v>
      </c>
      <c r="E65" s="60">
        <v>5</v>
      </c>
      <c r="F65" s="61" t="s">
        <v>46</v>
      </c>
      <c r="G65" s="60">
        <v>177</v>
      </c>
      <c r="H65" s="60" t="s">
        <v>47</v>
      </c>
      <c r="I65" s="64"/>
      <c r="J65" s="60">
        <v>885</v>
      </c>
      <c r="K65" t="s">
        <v>148</v>
      </c>
      <c r="L65" t="str">
        <f t="shared" si="1"/>
        <v>Инструменты стоматологические: Мани корневой бурав ручной Mani Н-Files 25 мм, 6 шт. (№15), или эквивалент</v>
      </c>
    </row>
    <row r="66" spans="2:12" ht="57.75" thickBot="1" x14ac:dyDescent="0.3">
      <c r="B66">
        <v>62</v>
      </c>
      <c r="C66" s="60">
        <v>62</v>
      </c>
      <c r="D66" s="38" t="s">
        <v>109</v>
      </c>
      <c r="E66" s="60">
        <v>5</v>
      </c>
      <c r="F66" s="61" t="s">
        <v>46</v>
      </c>
      <c r="G66" s="60">
        <v>177</v>
      </c>
      <c r="H66" s="60" t="s">
        <v>47</v>
      </c>
      <c r="I66" s="64"/>
      <c r="J66" s="60">
        <v>885</v>
      </c>
      <c r="K66" t="s">
        <v>148</v>
      </c>
      <c r="L66" t="str">
        <f t="shared" si="1"/>
        <v>Инструменты стоматологические: Мани корневой бурав ручной Mani Н-Files 25 мм, 6 шт. (№20), или эквивалент</v>
      </c>
    </row>
    <row r="67" spans="2:12" ht="57.75" thickBot="1" x14ac:dyDescent="0.3">
      <c r="B67">
        <v>63</v>
      </c>
      <c r="C67" s="60">
        <v>63</v>
      </c>
      <c r="D67" s="38" t="s">
        <v>110</v>
      </c>
      <c r="E67" s="60">
        <v>5</v>
      </c>
      <c r="F67" s="61" t="s">
        <v>46</v>
      </c>
      <c r="G67" s="60">
        <v>177</v>
      </c>
      <c r="H67" s="60" t="s">
        <v>47</v>
      </c>
      <c r="I67" s="64"/>
      <c r="J67" s="60">
        <v>885</v>
      </c>
      <c r="K67" t="s">
        <v>148</v>
      </c>
      <c r="L67" t="str">
        <f t="shared" si="1"/>
        <v>Инструменты стоматологические: Мани корневой бурав ручной Mani Н-Files 25 мм, 6 шт. (№25), или эквивалент</v>
      </c>
    </row>
    <row r="68" spans="2:12" ht="57.75" thickBot="1" x14ac:dyDescent="0.3">
      <c r="B68">
        <v>64</v>
      </c>
      <c r="C68" s="60">
        <v>64</v>
      </c>
      <c r="D68" s="38" t="s">
        <v>111</v>
      </c>
      <c r="E68" s="60">
        <v>5</v>
      </c>
      <c r="F68" s="61" t="s">
        <v>46</v>
      </c>
      <c r="G68" s="60">
        <v>177</v>
      </c>
      <c r="H68" s="60" t="s">
        <v>47</v>
      </c>
      <c r="I68" s="64"/>
      <c r="J68" s="60">
        <v>885</v>
      </c>
      <c r="K68" t="s">
        <v>148</v>
      </c>
      <c r="L68" t="str">
        <f t="shared" si="1"/>
        <v>Инструменты стоматологические: Мани корневой бурав ручной Mani Н-Files 25 мм, 6 шт. (№30), или эквивалент</v>
      </c>
    </row>
    <row r="69" spans="2:12" ht="57.75" thickBot="1" x14ac:dyDescent="0.3">
      <c r="B69">
        <v>65</v>
      </c>
      <c r="C69" s="60">
        <v>65</v>
      </c>
      <c r="D69" s="38" t="s">
        <v>112</v>
      </c>
      <c r="E69" s="60">
        <v>5</v>
      </c>
      <c r="F69" s="61" t="s">
        <v>46</v>
      </c>
      <c r="G69" s="60">
        <v>173</v>
      </c>
      <c r="H69" s="60" t="s">
        <v>47</v>
      </c>
      <c r="I69" s="64"/>
      <c r="J69" s="60">
        <v>865</v>
      </c>
      <c r="K69" t="s">
        <v>148</v>
      </c>
      <c r="L69" t="str">
        <f t="shared" si="1"/>
        <v>Инструменты стоматологические: Мани корневой бурав ручной Mani Н-Files 25 мм, 6 шт. (№35), или эквивалент</v>
      </c>
    </row>
    <row r="70" spans="2:12" ht="57.75" thickBot="1" x14ac:dyDescent="0.3">
      <c r="B70">
        <v>66</v>
      </c>
      <c r="C70" s="60">
        <v>66</v>
      </c>
      <c r="D70" s="38" t="s">
        <v>113</v>
      </c>
      <c r="E70" s="60">
        <v>5</v>
      </c>
      <c r="F70" s="61" t="s">
        <v>46</v>
      </c>
      <c r="G70" s="60">
        <v>220</v>
      </c>
      <c r="H70" s="60" t="s">
        <v>47</v>
      </c>
      <c r="I70" s="64"/>
      <c r="J70" s="62">
        <v>1100</v>
      </c>
      <c r="K70" t="s">
        <v>148</v>
      </c>
      <c r="L70" t="str">
        <f t="shared" si="1"/>
        <v>Инструменты стоматологические: Мани корневой бурав ручной Mani Н-Files 25 мм, 6 шт. (№40), или эквивалент</v>
      </c>
    </row>
    <row r="71" spans="2:12" ht="57.75" thickBot="1" x14ac:dyDescent="0.3">
      <c r="B71">
        <v>67</v>
      </c>
      <c r="C71" s="60">
        <v>67</v>
      </c>
      <c r="D71" s="38" t="s">
        <v>114</v>
      </c>
      <c r="E71" s="60">
        <v>1</v>
      </c>
      <c r="F71" s="61" t="s">
        <v>45</v>
      </c>
      <c r="G71" s="60">
        <v>588</v>
      </c>
      <c r="H71" s="63">
        <v>0.1</v>
      </c>
      <c r="I71" s="60">
        <v>53.45</v>
      </c>
      <c r="J71" s="60">
        <v>588</v>
      </c>
      <c r="K71" t="s">
        <v>148</v>
      </c>
      <c r="L71" t="str">
        <f t="shared" si="1"/>
        <v>ПолирПаст-Z, 40 г. Паста для удаления камней и окончательной полировки пломб, или эквивалент</v>
      </c>
    </row>
    <row r="72" spans="2:12" ht="43.5" thickBot="1" x14ac:dyDescent="0.3">
      <c r="B72">
        <v>68</v>
      </c>
      <c r="C72" s="60">
        <v>68</v>
      </c>
      <c r="D72" s="38" t="s">
        <v>115</v>
      </c>
      <c r="E72" s="60">
        <v>10</v>
      </c>
      <c r="F72" s="61" t="s">
        <v>45</v>
      </c>
      <c r="G72" s="62">
        <v>5962</v>
      </c>
      <c r="H72" s="60" t="s">
        <v>47</v>
      </c>
      <c r="I72" s="64"/>
      <c r="J72" s="62">
        <v>59620</v>
      </c>
      <c r="K72" t="s">
        <v>148</v>
      </c>
      <c r="L72" t="str">
        <f t="shared" si="1"/>
        <v>Наконечник стоматологический серии ТХ, угловой ТХ-124, 1:1, или эквивалент</v>
      </c>
    </row>
    <row r="73" spans="2:12" ht="72" thickBot="1" x14ac:dyDescent="0.3">
      <c r="B73">
        <v>69</v>
      </c>
      <c r="C73" s="60">
        <v>69</v>
      </c>
      <c r="D73" s="38" t="s">
        <v>116</v>
      </c>
      <c r="E73" s="60">
        <v>1</v>
      </c>
      <c r="F73" s="61" t="s">
        <v>45</v>
      </c>
      <c r="G73" s="62">
        <v>1073</v>
      </c>
      <c r="H73" s="63">
        <v>0.1</v>
      </c>
      <c r="I73" s="60">
        <v>97.55</v>
      </c>
      <c r="J73" s="62">
        <v>1073</v>
      </c>
      <c r="K73" t="s">
        <v>148</v>
      </c>
      <c r="L73" t="str">
        <f t="shared" si="1"/>
        <v>Резорцин формальдегидная паста для пломбирования корневых каналов, 25 г + 10 мл + 10 мл, или эквивалент</v>
      </c>
    </row>
    <row r="74" spans="2:12" ht="29.25" thickBot="1" x14ac:dyDescent="0.3">
      <c r="B74">
        <v>70</v>
      </c>
      <c r="C74" s="60">
        <v>70</v>
      </c>
      <c r="D74" s="38" t="s">
        <v>117</v>
      </c>
      <c r="E74" s="60">
        <v>2</v>
      </c>
      <c r="F74" s="61" t="s">
        <v>46</v>
      </c>
      <c r="G74" s="60">
        <v>157</v>
      </c>
      <c r="H74" s="63">
        <v>0.1</v>
      </c>
      <c r="I74" s="60">
        <v>28.55</v>
      </c>
      <c r="J74" s="60">
        <v>314</v>
      </c>
      <c r="K74" t="s">
        <v>148</v>
      </c>
      <c r="L74" t="str">
        <f t="shared" si="1"/>
        <v>Микроаппликаторы DENTAL FORMULA (Ultrafine),100 шт, или эквивалент</v>
      </c>
    </row>
    <row r="75" spans="2:12" ht="29.25" thickBot="1" x14ac:dyDescent="0.3">
      <c r="B75">
        <v>71</v>
      </c>
      <c r="C75" s="60">
        <v>71</v>
      </c>
      <c r="D75" s="38" t="s">
        <v>118</v>
      </c>
      <c r="E75" s="60">
        <v>3</v>
      </c>
      <c r="F75" s="61" t="s">
        <v>46</v>
      </c>
      <c r="G75" s="60">
        <v>157</v>
      </c>
      <c r="H75" s="63">
        <v>0.1</v>
      </c>
      <c r="I75" s="60">
        <v>42.82</v>
      </c>
      <c r="J75" s="60">
        <v>471</v>
      </c>
      <c r="K75" t="s">
        <v>148</v>
      </c>
      <c r="L75" t="str">
        <f t="shared" si="1"/>
        <v>Микроаппликаторы DENTAL FORMULA (Fine), 100 шт, или эквивалент</v>
      </c>
    </row>
    <row r="76" spans="2:12" ht="29.25" thickBot="1" x14ac:dyDescent="0.3">
      <c r="B76">
        <v>72</v>
      </c>
      <c r="C76" s="60">
        <v>72</v>
      </c>
      <c r="D76" s="38" t="s">
        <v>119</v>
      </c>
      <c r="E76" s="60">
        <v>2</v>
      </c>
      <c r="F76" s="61" t="s">
        <v>46</v>
      </c>
      <c r="G76" s="60">
        <v>157</v>
      </c>
      <c r="H76" s="63">
        <v>0.1</v>
      </c>
      <c r="I76" s="60">
        <v>28.55</v>
      </c>
      <c r="J76" s="60">
        <v>314</v>
      </c>
      <c r="K76" t="s">
        <v>148</v>
      </c>
      <c r="L76" t="str">
        <f t="shared" si="1"/>
        <v>Микроаппликаторы DENTAL FORMULA (Regular), 100 шт, или эквивалент</v>
      </c>
    </row>
    <row r="77" spans="2:12" ht="72" thickBot="1" x14ac:dyDescent="0.3">
      <c r="B77">
        <v>73</v>
      </c>
      <c r="C77" s="60">
        <v>73</v>
      </c>
      <c r="D77" s="38" t="s">
        <v>120</v>
      </c>
      <c r="E77" s="60">
        <v>1</v>
      </c>
      <c r="F77" s="61" t="s">
        <v>45</v>
      </c>
      <c r="G77" s="60">
        <v>223</v>
      </c>
      <c r="H77" s="63">
        <v>0.1</v>
      </c>
      <c r="I77" s="60">
        <v>20.27</v>
      </c>
      <c r="J77" s="60">
        <v>223</v>
      </c>
      <c r="K77" t="s">
        <v>148</v>
      </c>
      <c r="L77" t="str">
        <f t="shared" si="1"/>
        <v>Жидкость для обезжиривания и высушивания твердых тканей зуба "Ангидрин", 20 мл, или эквивалент</v>
      </c>
    </row>
    <row r="78" spans="2:12" ht="72" thickBot="1" x14ac:dyDescent="0.3">
      <c r="B78">
        <v>74</v>
      </c>
      <c r="C78" s="60">
        <v>74</v>
      </c>
      <c r="D78" s="38" t="s">
        <v>121</v>
      </c>
      <c r="E78" s="60">
        <v>3</v>
      </c>
      <c r="F78" s="61" t="s">
        <v>45</v>
      </c>
      <c r="G78" s="60">
        <v>196</v>
      </c>
      <c r="H78" s="63">
        <v>0.1</v>
      </c>
      <c r="I78" s="60">
        <v>53.45</v>
      </c>
      <c r="J78" s="60">
        <v>588</v>
      </c>
      <c r="K78" t="s">
        <v>148</v>
      </c>
      <c r="L78" t="str">
        <f t="shared" si="1"/>
        <v>КАНАЛ-ГЛАЙД (Эндогель №2) банка 20 гр, гель для расширения и антисептической обработки каналов, банка 20г., или эквивалент</v>
      </c>
    </row>
    <row r="79" spans="2:12" ht="72" thickBot="1" x14ac:dyDescent="0.3">
      <c r="B79">
        <v>75</v>
      </c>
      <c r="C79" s="60">
        <v>75</v>
      </c>
      <c r="D79" s="38" t="s">
        <v>122</v>
      </c>
      <c r="E79" s="60">
        <v>48</v>
      </c>
      <c r="F79" s="61" t="s">
        <v>45</v>
      </c>
      <c r="G79" s="60">
        <v>50</v>
      </c>
      <c r="H79" s="60" t="s">
        <v>47</v>
      </c>
      <c r="I79" s="64"/>
      <c r="J79" s="62">
        <v>2400</v>
      </c>
      <c r="K79" t="s">
        <v>148</v>
      </c>
      <c r="L79" t="str">
        <f t="shared" si="1"/>
        <v>Артикуляционная бумага, полоска красный-синий, 100 мкрн, блокнот 12 листов HYDROPHILIC PAPER, или эквивалент</v>
      </c>
    </row>
    <row r="80" spans="2:12" ht="99.75" x14ac:dyDescent="0.25">
      <c r="B80">
        <v>76</v>
      </c>
      <c r="C80" s="60">
        <v>76</v>
      </c>
      <c r="D80" s="38" t="s">
        <v>123</v>
      </c>
      <c r="E80" s="60">
        <v>1</v>
      </c>
      <c r="F80" s="61" t="s">
        <v>45</v>
      </c>
      <c r="G80" s="62">
        <v>4823</v>
      </c>
      <c r="H80" s="63">
        <v>0.1</v>
      </c>
      <c r="I80" s="60">
        <v>438.45</v>
      </c>
      <c r="J80" s="62">
        <v>4823</v>
      </c>
      <c r="K80" t="s">
        <v>148</v>
      </c>
      <c r="L80" t="str">
        <f t="shared" si="1"/>
        <v>АЛЬВЕОЖИЛЬ паста для обработки альвеол, десневых каналов и лунок , 10 г. Материалы стоматологические вспомогательные для обработки десны: Alveogyl, или эквивалент</v>
      </c>
    </row>
    <row r="81" spans="2:12" ht="29.25" thickBot="1" x14ac:dyDescent="0.3">
      <c r="B81">
        <v>77</v>
      </c>
      <c r="C81" s="54">
        <v>77</v>
      </c>
      <c r="D81" s="39" t="s">
        <v>78</v>
      </c>
      <c r="E81" s="40">
        <v>10</v>
      </c>
      <c r="F81" s="55" t="s">
        <v>45</v>
      </c>
      <c r="G81" s="40">
        <v>89</v>
      </c>
      <c r="H81" s="40" t="s">
        <v>47</v>
      </c>
      <c r="I81" s="58"/>
      <c r="J81" s="40">
        <v>890</v>
      </c>
      <c r="K81" t="s">
        <v>148</v>
      </c>
      <c r="L81" t="str">
        <f t="shared" si="1"/>
        <v>Гладилка ГЛ-01 (премиум), Сибмед, или эквивалент</v>
      </c>
    </row>
    <row r="82" spans="2:12" ht="43.5" thickBot="1" x14ac:dyDescent="0.3">
      <c r="B82">
        <v>78</v>
      </c>
      <c r="C82" s="60">
        <v>78</v>
      </c>
      <c r="D82" s="38" t="s">
        <v>124</v>
      </c>
      <c r="E82" s="60">
        <v>20</v>
      </c>
      <c r="F82" s="61" t="s">
        <v>45</v>
      </c>
      <c r="G82" s="60">
        <v>110</v>
      </c>
      <c r="H82" s="60" t="s">
        <v>47</v>
      </c>
      <c r="I82" s="64"/>
      <c r="J82" s="62">
        <v>2200</v>
      </c>
      <c r="K82" t="s">
        <v>148</v>
      </c>
      <c r="L82" t="str">
        <f t="shared" si="1"/>
        <v>Инструменты медицинские хирургические: Зонд угловой 19 мм SD-1065-08*, или эквивалент</v>
      </c>
    </row>
    <row r="83" spans="2:12" ht="57.75" thickBot="1" x14ac:dyDescent="0.3">
      <c r="B83">
        <v>79</v>
      </c>
      <c r="C83" s="60">
        <v>79</v>
      </c>
      <c r="D83" s="38" t="s">
        <v>125</v>
      </c>
      <c r="E83" s="60">
        <v>20</v>
      </c>
      <c r="F83" s="61" t="s">
        <v>45</v>
      </c>
      <c r="G83" s="60">
        <v>41</v>
      </c>
      <c r="H83" s="60" t="s">
        <v>47</v>
      </c>
      <c r="I83" s="64"/>
      <c r="J83" s="60">
        <v>820</v>
      </c>
      <c r="K83" t="s">
        <v>148</v>
      </c>
      <c r="L83" t="str">
        <f t="shared" si="1"/>
        <v>Инструменты медицинские оттесняющие: Зеркало стоматологическое №4 22 мм,, или эквивалент</v>
      </c>
    </row>
    <row r="84" spans="2:12" ht="143.25" thickBot="1" x14ac:dyDescent="0.3">
      <c r="B84">
        <v>80</v>
      </c>
      <c r="C84" s="60">
        <v>80</v>
      </c>
      <c r="D84" s="38" t="s">
        <v>126</v>
      </c>
      <c r="E84" s="60">
        <v>20</v>
      </c>
      <c r="F84" s="61" t="s">
        <v>45</v>
      </c>
      <c r="G84" s="60">
        <v>226</v>
      </c>
      <c r="H84" s="60" t="s">
        <v>47</v>
      </c>
      <c r="I84" s="64"/>
      <c r="J84" s="62">
        <v>4520</v>
      </c>
      <c r="K84" t="s">
        <v>148</v>
      </c>
      <c r="L84" t="str">
        <f t="shared" si="1"/>
        <v>Инструменты стоматологические серии Legrin: Инструменты оттесняющие, разделяющие, извлекающие, расширители: Ручка к зеркалу стоматологическому (с гранями) M-407-7220, или эквивалент</v>
      </c>
    </row>
    <row r="85" spans="2:12" ht="57.75" thickBot="1" x14ac:dyDescent="0.3">
      <c r="B85">
        <v>81</v>
      </c>
      <c r="C85" s="60">
        <v>81</v>
      </c>
      <c r="D85" s="38" t="s">
        <v>127</v>
      </c>
      <c r="E85" s="60">
        <v>1</v>
      </c>
      <c r="F85" s="61" t="s">
        <v>45</v>
      </c>
      <c r="G85" s="60">
        <v>223</v>
      </c>
      <c r="H85" s="63">
        <v>0.1</v>
      </c>
      <c r="I85" s="60">
        <v>20.27</v>
      </c>
      <c r="J85" s="60">
        <v>223</v>
      </c>
      <c r="K85" t="s">
        <v>148</v>
      </c>
      <c r="L85" t="str">
        <f t="shared" si="1"/>
        <v>ДЕВИТ-П, 3 г. Материал-паста безмышьяковистая для девитализации пульпы зуба, или эквивалент</v>
      </c>
    </row>
    <row r="86" spans="2:12" ht="100.5" thickBot="1" x14ac:dyDescent="0.3">
      <c r="B86">
        <v>82</v>
      </c>
      <c r="C86" s="60">
        <v>82</v>
      </c>
      <c r="D86" s="38" t="s">
        <v>128</v>
      </c>
      <c r="E86" s="60">
        <v>2</v>
      </c>
      <c r="F86" s="61" t="s">
        <v>45</v>
      </c>
      <c r="G86" s="60">
        <v>212</v>
      </c>
      <c r="H86" s="60" t="s">
        <v>47</v>
      </c>
      <c r="I86" s="64"/>
      <c r="J86" s="60">
        <v>424</v>
      </c>
      <c r="K86" t="s">
        <v>148</v>
      </c>
      <c r="L86" t="str">
        <f t="shared" si="1"/>
        <v>Инструменты режущие и ударные с острой (режущей) кромкой: ножницы. Ножницы глазные остроконечные вертикально-изогнутые ,115 мм. J-22-212A, или эквивалент</v>
      </c>
    </row>
    <row r="87" spans="2:12" ht="86.25" thickBot="1" x14ac:dyDescent="0.3">
      <c r="B87">
        <v>83</v>
      </c>
      <c r="C87" s="60">
        <v>83</v>
      </c>
      <c r="D87" s="38" t="s">
        <v>129</v>
      </c>
      <c r="E87" s="60">
        <v>5</v>
      </c>
      <c r="F87" s="61" t="s">
        <v>45</v>
      </c>
      <c r="G87" s="60">
        <v>208</v>
      </c>
      <c r="H87" s="60" t="s">
        <v>47</v>
      </c>
      <c r="I87" s="64"/>
      <c r="J87" s="62">
        <v>1040</v>
      </c>
      <c r="K87" t="s">
        <v>148</v>
      </c>
      <c r="L87" t="str">
        <f t="shared" si="1"/>
        <v>Инструменты поверхностного воздействия: пинцеты. Пинцет глазной анатомический прямой, 150 х 0,6 ( П-88)J-16-140, или эквивалент</v>
      </c>
    </row>
    <row r="88" spans="2:12" ht="100.5" thickBot="1" x14ac:dyDescent="0.3">
      <c r="B88">
        <v>84</v>
      </c>
      <c r="C88" s="60">
        <v>84</v>
      </c>
      <c r="D88" s="38" t="s">
        <v>130</v>
      </c>
      <c r="E88" s="60">
        <v>1</v>
      </c>
      <c r="F88" s="61" t="s">
        <v>45</v>
      </c>
      <c r="G88" s="62">
        <v>1395</v>
      </c>
      <c r="H88" s="60" t="s">
        <v>47</v>
      </c>
      <c r="I88" s="64"/>
      <c r="J88" s="62">
        <v>1395</v>
      </c>
      <c r="K88" t="s">
        <v>148</v>
      </c>
      <c r="L88" t="str">
        <f t="shared" si="1"/>
        <v>Инструменты поверхностного воздействия: зажимные. Иглодержатель общехиргический 140 мм J-24-045 SURGICON (по Олсену-Гегару), или эквивалент</v>
      </c>
    </row>
    <row r="89" spans="2:12" ht="129" thickBot="1" x14ac:dyDescent="0.3">
      <c r="B89">
        <v>85</v>
      </c>
      <c r="C89" s="60">
        <v>85</v>
      </c>
      <c r="D89" s="38" t="s">
        <v>131</v>
      </c>
      <c r="E89" s="60">
        <v>6</v>
      </c>
      <c r="F89" s="61" t="s">
        <v>46</v>
      </c>
      <c r="G89" s="60">
        <v>275</v>
      </c>
      <c r="H89" s="60" t="s">
        <v>47</v>
      </c>
      <c r="I89" s="64"/>
      <c r="J89" s="62">
        <v>1650</v>
      </c>
      <c r="K89" t="s">
        <v>148</v>
      </c>
      <c r="L89" t="str">
        <f t="shared" si="1"/>
        <v>Изделие аспирационное стоматологическое для удаления жидкостей одноразовое: канюля MONOART® Saliva Ejector с фиксированным наконечником EM15 d 6,5 мм, длина 150 мм, цвет сиреневый, 100 шт., или эквивалент</v>
      </c>
    </row>
    <row r="90" spans="2:12" ht="72" thickBot="1" x14ac:dyDescent="0.3">
      <c r="B90">
        <v>86</v>
      </c>
      <c r="C90" s="60">
        <v>86</v>
      </c>
      <c r="D90" s="38" t="s">
        <v>132</v>
      </c>
      <c r="E90" s="60">
        <v>1</v>
      </c>
      <c r="F90" s="61" t="s">
        <v>45</v>
      </c>
      <c r="G90" s="60">
        <v>312</v>
      </c>
      <c r="H90" s="63">
        <v>0.1</v>
      </c>
      <c r="I90" s="60">
        <v>28.36</v>
      </c>
      <c r="J90" s="60">
        <v>312</v>
      </c>
      <c r="K90" t="s">
        <v>148</v>
      </c>
      <c r="L90" t="str">
        <f t="shared" si="1"/>
        <v>РЕЗОДЕНТ, 10 г + 5 мл + 5 мл. Материал стоматологический для пломбирования корневых каналов зубов, или эквивалент</v>
      </c>
    </row>
    <row r="91" spans="2:12" ht="57.75" thickBot="1" x14ac:dyDescent="0.3">
      <c r="B91">
        <v>87</v>
      </c>
      <c r="C91" s="60">
        <v>87</v>
      </c>
      <c r="D91" s="38" t="s">
        <v>133</v>
      </c>
      <c r="E91" s="60">
        <v>2</v>
      </c>
      <c r="F91" s="61" t="s">
        <v>45</v>
      </c>
      <c r="G91" s="60">
        <v>540</v>
      </c>
      <c r="H91" s="63">
        <v>0.1</v>
      </c>
      <c r="I91" s="60">
        <v>98.18</v>
      </c>
      <c r="J91" s="62">
        <v>1080</v>
      </c>
      <c r="K91" t="s">
        <v>148</v>
      </c>
      <c r="L91" t="str">
        <f t="shared" si="1"/>
        <v>ФТОРЛАК Материал-жидкость противокариесная профилактическая, 13 мл, или эквивалент</v>
      </c>
    </row>
    <row r="92" spans="2:12" ht="72" thickBot="1" x14ac:dyDescent="0.3">
      <c r="B92">
        <v>88</v>
      </c>
      <c r="C92" s="60">
        <v>88</v>
      </c>
      <c r="D92" s="38" t="s">
        <v>134</v>
      </c>
      <c r="E92" s="60">
        <v>1</v>
      </c>
      <c r="F92" s="61" t="s">
        <v>46</v>
      </c>
      <c r="G92" s="62">
        <v>1020</v>
      </c>
      <c r="H92" s="63">
        <v>0.1</v>
      </c>
      <c r="I92" s="60">
        <v>92.73</v>
      </c>
      <c r="J92" s="62">
        <v>1020</v>
      </c>
      <c r="K92" t="s">
        <v>148</v>
      </c>
      <c r="L92" t="str">
        <f t="shared" si="1"/>
        <v>JNB Предметы индивидуальной защиты пациента и врача: JNB Нагрудники-салфетки 33*45 см (розовые), 400 шт., или эквивалент</v>
      </c>
    </row>
    <row r="93" spans="2:12" ht="86.25" thickBot="1" x14ac:dyDescent="0.3">
      <c r="B93">
        <v>89</v>
      </c>
      <c r="C93" s="60">
        <v>89</v>
      </c>
      <c r="D93" s="38" t="s">
        <v>135</v>
      </c>
      <c r="E93" s="60">
        <v>5</v>
      </c>
      <c r="F93" s="61" t="s">
        <v>46</v>
      </c>
      <c r="G93" s="60">
        <v>455</v>
      </c>
      <c r="H93" s="60" t="s">
        <v>47</v>
      </c>
      <c r="I93" s="64"/>
      <c r="J93" s="62">
        <v>2275</v>
      </c>
      <c r="K93" t="s">
        <v>148</v>
      </c>
      <c r="L93" t="str">
        <f t="shared" si="1"/>
        <v>Инструменты стоматологические с принадлежностями: Мани корневое сверло машинное Mani Gates Drills, 32 мм, №1, 6 шт., или эквивалент</v>
      </c>
    </row>
    <row r="94" spans="2:12" ht="86.25" thickBot="1" x14ac:dyDescent="0.3">
      <c r="B94">
        <v>90</v>
      </c>
      <c r="C94" s="60">
        <v>90</v>
      </c>
      <c r="D94" s="38" t="s">
        <v>136</v>
      </c>
      <c r="E94" s="60">
        <v>5</v>
      </c>
      <c r="F94" s="61" t="s">
        <v>46</v>
      </c>
      <c r="G94" s="60">
        <v>779</v>
      </c>
      <c r="H94" s="60" t="s">
        <v>47</v>
      </c>
      <c r="I94" s="64"/>
      <c r="J94" s="62">
        <v>3895</v>
      </c>
      <c r="K94" t="s">
        <v>148</v>
      </c>
      <c r="L94" t="str">
        <f t="shared" si="1"/>
        <v>Инструменты стоматологические с принадлежностями: Мани корневое сверло машинное Mani Gates Drills, 28 мм, №2, 6 шт., или эквивалент</v>
      </c>
    </row>
    <row r="95" spans="2:12" ht="86.25" thickBot="1" x14ac:dyDescent="0.3">
      <c r="B95">
        <v>91</v>
      </c>
      <c r="C95" s="60">
        <v>91</v>
      </c>
      <c r="D95" s="38" t="s">
        <v>137</v>
      </c>
      <c r="E95" s="60">
        <v>5</v>
      </c>
      <c r="F95" s="61" t="s">
        <v>46</v>
      </c>
      <c r="G95" s="60">
        <v>779</v>
      </c>
      <c r="H95" s="60" t="s">
        <v>47</v>
      </c>
      <c r="I95" s="64"/>
      <c r="J95" s="62">
        <v>3895</v>
      </c>
      <c r="K95" t="s">
        <v>148</v>
      </c>
      <c r="L95" t="str">
        <f t="shared" si="1"/>
        <v>Инструменты стоматологические с принадлежностями: Мани корневое сверло машинное Mani Gates Drills, 28 мм, №3, 6 шт., или эквивалент</v>
      </c>
    </row>
    <row r="96" spans="2:12" ht="86.25" thickBot="1" x14ac:dyDescent="0.3">
      <c r="B96">
        <v>92</v>
      </c>
      <c r="C96" s="60">
        <v>92</v>
      </c>
      <c r="D96" s="38" t="s">
        <v>138</v>
      </c>
      <c r="E96" s="60">
        <v>5</v>
      </c>
      <c r="F96" s="61" t="s">
        <v>46</v>
      </c>
      <c r="G96" s="60">
        <v>455</v>
      </c>
      <c r="H96" s="60" t="s">
        <v>47</v>
      </c>
      <c r="I96" s="64"/>
      <c r="J96" s="62">
        <v>2275</v>
      </c>
      <c r="K96" t="s">
        <v>148</v>
      </c>
      <c r="L96" t="str">
        <f t="shared" si="1"/>
        <v>Инструменты стоматологические с принадлежностями: Мани корневое сверло машинное Mani Gates Drills, 32 мм, №4, 6 шт., или эквивалент</v>
      </c>
    </row>
    <row r="97" spans="2:12" ht="43.5" thickBot="1" x14ac:dyDescent="0.3">
      <c r="B97">
        <v>93</v>
      </c>
      <c r="C97" s="60">
        <v>93</v>
      </c>
      <c r="D97" s="38" t="s">
        <v>53</v>
      </c>
      <c r="E97" s="60">
        <v>2</v>
      </c>
      <c r="F97" s="61" t="s">
        <v>45</v>
      </c>
      <c r="G97" s="60">
        <v>451</v>
      </c>
      <c r="H97" s="63">
        <v>0.2</v>
      </c>
      <c r="I97" s="60">
        <v>150.33000000000001</v>
      </c>
      <c r="J97" s="60">
        <v>902</v>
      </c>
      <c r="K97" t="s">
        <v>148</v>
      </c>
      <c r="L97" t="str">
        <f t="shared" si="1"/>
        <v>ДиСиЛан ГЕЛЬ (паста) с охлаждающим эффектом (вкусы), 30 мл (Смородина), или эквивалент</v>
      </c>
    </row>
    <row r="98" spans="2:12" ht="57.75" thickBot="1" x14ac:dyDescent="0.3">
      <c r="B98">
        <v>94</v>
      </c>
      <c r="C98" s="60">
        <v>94</v>
      </c>
      <c r="D98" s="38" t="s">
        <v>139</v>
      </c>
      <c r="E98" s="60">
        <v>4</v>
      </c>
      <c r="F98" s="61" t="s">
        <v>45</v>
      </c>
      <c r="G98" s="60">
        <v>120</v>
      </c>
      <c r="H98" s="63">
        <v>0.1</v>
      </c>
      <c r="I98" s="60">
        <v>43.64</v>
      </c>
      <c r="J98" s="60">
        <v>480</v>
      </c>
      <c r="K98" t="s">
        <v>148</v>
      </c>
      <c r="L98" t="str">
        <f t="shared" si="1"/>
        <v>Протравочный гель Владмива, шприц - 5мл. Набор гелей для травления твердых тканей зуба, или эквивалент</v>
      </c>
    </row>
    <row r="99" spans="2:12" ht="43.5" thickBot="1" x14ac:dyDescent="0.3">
      <c r="B99">
        <v>95</v>
      </c>
      <c r="C99" s="60">
        <v>95</v>
      </c>
      <c r="D99" s="38" t="s">
        <v>140</v>
      </c>
      <c r="E99" s="60">
        <v>20</v>
      </c>
      <c r="F99" s="61" t="s">
        <v>46</v>
      </c>
      <c r="G99" s="60">
        <v>70</v>
      </c>
      <c r="H99" s="60" t="s">
        <v>47</v>
      </c>
      <c r="I99" s="64"/>
      <c r="J99" s="62">
        <v>1400</v>
      </c>
      <c r="K99" t="s">
        <v>148</v>
      </c>
      <c r="L99" t="str">
        <f t="shared" si="1"/>
        <v>Полоски абразивные д/снятия излишков (син/зел) №1.050, 25 шт., или эквивалент</v>
      </c>
    </row>
    <row r="100" spans="2:12" ht="100.5" thickBot="1" x14ac:dyDescent="0.3">
      <c r="B100">
        <v>96</v>
      </c>
      <c r="C100" s="60">
        <v>96</v>
      </c>
      <c r="D100" s="38" t="s">
        <v>141</v>
      </c>
      <c r="E100" s="60">
        <v>20</v>
      </c>
      <c r="F100" s="61" t="s">
        <v>45</v>
      </c>
      <c r="G100" s="60">
        <v>72</v>
      </c>
      <c r="H100" s="60" t="s">
        <v>47</v>
      </c>
      <c r="I100" s="64"/>
      <c r="J100" s="62">
        <v>1440</v>
      </c>
      <c r="K100" t="s">
        <v>148</v>
      </c>
      <c r="L100" t="str">
        <f t="shared" si="1"/>
        <v>Инструменты стоматологические шлифовальные и полировальные: Полир "Kagayaki® Enforce Pin" (уретан) (Чашка Розовый Средний), или эквивалент</v>
      </c>
    </row>
    <row r="101" spans="2:12" ht="86.25" thickBot="1" x14ac:dyDescent="0.3">
      <c r="B101">
        <v>97</v>
      </c>
      <c r="C101" s="60">
        <v>97</v>
      </c>
      <c r="D101" s="38" t="s">
        <v>142</v>
      </c>
      <c r="E101" s="60">
        <v>2</v>
      </c>
      <c r="F101" s="61" t="s">
        <v>45</v>
      </c>
      <c r="G101" s="60">
        <v>783</v>
      </c>
      <c r="H101" s="63">
        <v>0.1</v>
      </c>
      <c r="I101" s="60">
        <v>142.36000000000001</v>
      </c>
      <c r="J101" s="62">
        <v>1566</v>
      </c>
      <c r="K101" t="s">
        <v>148</v>
      </c>
      <c r="L101" t="str">
        <f t="shared" si="1"/>
        <v>ДЕНФИЛ гибридный композит, А1, шпр. 4 г. Материал стоматологический реставрационный DenFil: Смола текучая DenFil, или эквивалент</v>
      </c>
    </row>
    <row r="102" spans="2:12" ht="86.25" thickBot="1" x14ac:dyDescent="0.3">
      <c r="B102">
        <v>98</v>
      </c>
      <c r="C102" s="60">
        <v>98</v>
      </c>
      <c r="D102" s="38" t="s">
        <v>143</v>
      </c>
      <c r="E102" s="60">
        <v>2</v>
      </c>
      <c r="F102" s="61" t="s">
        <v>45</v>
      </c>
      <c r="G102" s="60">
        <v>897</v>
      </c>
      <c r="H102" s="63">
        <v>0.1</v>
      </c>
      <c r="I102" s="60">
        <v>163.09</v>
      </c>
      <c r="J102" s="62">
        <v>1794</v>
      </c>
      <c r="K102" t="s">
        <v>148</v>
      </c>
      <c r="L102" t="str">
        <f t="shared" si="1"/>
        <v>ДЕНФИЛ гибридный композит, А2, шпр. 4 г. Материал стоматологический реставрационный DenFil: Смола текучая DenFil, или эквивалент</v>
      </c>
    </row>
    <row r="103" spans="2:12" ht="86.25" thickBot="1" x14ac:dyDescent="0.3">
      <c r="B103">
        <v>99</v>
      </c>
      <c r="C103" s="60">
        <v>99</v>
      </c>
      <c r="D103" s="38" t="s">
        <v>144</v>
      </c>
      <c r="E103" s="60">
        <v>2</v>
      </c>
      <c r="F103" s="61" t="s">
        <v>45</v>
      </c>
      <c r="G103" s="60">
        <v>826</v>
      </c>
      <c r="H103" s="63">
        <v>0.1</v>
      </c>
      <c r="I103" s="60">
        <v>150.18</v>
      </c>
      <c r="J103" s="62">
        <v>1652</v>
      </c>
      <c r="K103" t="s">
        <v>148</v>
      </c>
      <c r="L103" t="str">
        <f t="shared" si="1"/>
        <v>ДЕНФИЛ гибридный композит, А3, шпр. 4 г. Материал стоматологический реставрационный DenFil: Смола текучая DenFil, или эквивалент</v>
      </c>
    </row>
    <row r="104" spans="2:12" ht="51.75" customHeight="1" thickBot="1" x14ac:dyDescent="0.3">
      <c r="B104">
        <v>100</v>
      </c>
      <c r="C104" s="60">
        <v>100</v>
      </c>
      <c r="D104" s="38" t="s">
        <v>145</v>
      </c>
      <c r="E104" s="60">
        <v>2</v>
      </c>
      <c r="F104" s="61" t="s">
        <v>45</v>
      </c>
      <c r="G104" s="62">
        <v>1332</v>
      </c>
      <c r="H104" s="63">
        <v>0.1</v>
      </c>
      <c r="I104" s="60">
        <v>242.18</v>
      </c>
      <c r="J104" s="62">
        <v>2664</v>
      </c>
      <c r="K104" t="s">
        <v>148</v>
      </c>
      <c r="L104" t="str">
        <f t="shared" si="1"/>
        <v>ДЕНФИЛ гибридный композит, В1, шпр. 4 г.Материал стоматологический реставрационный DenFil: Смола текучая DenFil, или эквивалент</v>
      </c>
    </row>
    <row r="105" spans="2:12" ht="51.75" customHeight="1" thickBot="1" x14ac:dyDescent="0.3">
      <c r="B105">
        <v>101</v>
      </c>
      <c r="C105" s="60">
        <v>101</v>
      </c>
      <c r="D105" s="38" t="s">
        <v>146</v>
      </c>
      <c r="E105" s="60">
        <v>2</v>
      </c>
      <c r="F105" s="61" t="s">
        <v>45</v>
      </c>
      <c r="G105" s="60">
        <v>912</v>
      </c>
      <c r="H105" s="63">
        <v>0.1</v>
      </c>
      <c r="I105" s="60">
        <v>165.82</v>
      </c>
      <c r="J105" s="62">
        <v>1824</v>
      </c>
      <c r="K105" t="s">
        <v>148</v>
      </c>
      <c r="L105" t="str">
        <f t="shared" si="1"/>
        <v>ДЕНФИЛ гибридный композит, В2, шпр. 4 г. Материал стоматологический реставрационный DenFil: Смола текучая DenFil, или эквивалент</v>
      </c>
    </row>
    <row r="106" spans="2:12" ht="42.75" x14ac:dyDescent="0.25">
      <c r="B106">
        <v>102</v>
      </c>
      <c r="C106" s="59">
        <v>102</v>
      </c>
      <c r="D106" s="38" t="s">
        <v>147</v>
      </c>
      <c r="E106" s="60">
        <v>3</v>
      </c>
      <c r="F106" s="61" t="s">
        <v>46</v>
      </c>
      <c r="G106" s="62">
        <v>1112</v>
      </c>
      <c r="H106" s="63">
        <v>0.1</v>
      </c>
      <c r="I106" s="60">
        <v>303.27</v>
      </c>
      <c r="J106" s="62">
        <v>3336</v>
      </c>
      <c r="K106" t="s">
        <v>148</v>
      </c>
      <c r="L106" t="str">
        <f t="shared" si="1"/>
        <v>ТИЭДЕНТ материал для пломбирования каналов, 14 г./ 10 мл., или эквивалент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Форма-1</vt:lpstr>
      <vt:lpstr>Лист1</vt:lpstr>
      <vt:lpstr>Справочник</vt:lpstr>
      <vt:lpstr>методы</vt:lpstr>
      <vt:lpstr>'Форма-1'!Область_печати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2025-04-10T00:58:06Z</dcterms:modified>
</cp:coreProperties>
</file>