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2390" windowHeight="8730" activeTab="1"/>
  </bookViews>
  <sheets>
    <sheet name="Лист1" sheetId="1" r:id="rId1"/>
    <sheet name="расчет" sheetId="2" r:id="rId2"/>
    <sheet name="Лист3" sheetId="3" r:id="rId3"/>
  </sheets>
  <definedNames>
    <definedName name="_xlnm.Print_Area" localSheetId="1">расчет!$A$1:$I$16</definedName>
  </definedNames>
  <calcPr calcId="125725"/>
</workbook>
</file>

<file path=xl/calcChain.xml><?xml version="1.0" encoding="utf-8"?>
<calcChain xmlns="http://schemas.openxmlformats.org/spreadsheetml/2006/main">
  <c r="J12" i="2"/>
  <c r="F11" l="1"/>
  <c r="D6" s="1"/>
  <c r="D4" i="1"/>
  <c r="E4" s="1"/>
  <c r="F4" s="1"/>
  <c r="G4" s="1"/>
  <c r="J11" i="2" l="1"/>
  <c r="G11" s="1"/>
  <c r="H11" s="1"/>
</calcChain>
</file>

<file path=xl/sharedStrings.xml><?xml version="1.0" encoding="utf-8"?>
<sst xmlns="http://schemas.openxmlformats.org/spreadsheetml/2006/main" count="32" uniqueCount="31">
  <si>
    <t>№1</t>
  </si>
  <si>
    <t>№2</t>
  </si>
  <si>
    <t>№3</t>
  </si>
  <si>
    <t>средняя</t>
  </si>
  <si>
    <t>отклонение</t>
  </si>
  <si>
    <t>расчет</t>
  </si>
  <si>
    <t>коэффициент вариации</t>
  </si>
  <si>
    <t>При значении коэффициента вариации менее 33 % совокупность ценовых значений является однородной. Если коэффициент вариации превышает 33 %, совокупность значений, используемых в расчете при определении начальной (максимальной) цены, считается неоднородной. В этом случае, как правило, из выборки исключают максимальные и минимальные значения.</t>
  </si>
  <si>
    <t xml:space="preserve">Основные характеристики объекта закупки   </t>
  </si>
  <si>
    <t>Метод сопоставимых рыночных цен (анализа рынка)</t>
  </si>
  <si>
    <t xml:space="preserve">Характеристика  ценовой информации   </t>
  </si>
  <si>
    <t xml:space="preserve">Среднее квадратичное отклонение  </t>
  </si>
  <si>
    <t xml:space="preserve">Коэффициент вариации(%)*    </t>
  </si>
  <si>
    <t>Покупатель</t>
  </si>
  <si>
    <r>
      <t xml:space="preserve">     </t>
    </r>
    <r>
      <rPr>
        <b/>
        <sz val="12"/>
        <rFont val="Times New Roman"/>
        <family val="1"/>
        <charset val="204"/>
      </rPr>
      <t>Расчет начальной (максимальной) цены договора методом сопоставимых рыночных цен (анализа рынка)</t>
    </r>
    <r>
      <rPr>
        <sz val="12"/>
        <rFont val="Times New Roman"/>
        <family val="1"/>
        <charset val="204"/>
      </rPr>
      <t xml:space="preserve">                     </t>
    </r>
  </si>
  <si>
    <t>Обоснование начальной (максимальной) цены договора</t>
  </si>
  <si>
    <t>*При значении коэффициента вариации менее 33 % совокупность ценовых значений является однородной. Если коэффициент вариации превышает 33 %, совокупность значений, используемых в расчете при определении начальной (максимальной) цены, считается неоднородной. В этом случае, как правило, из выборки исключают максимальные и минимальные значения.</t>
  </si>
  <si>
    <t xml:space="preserve"> </t>
  </si>
  <si>
    <t xml:space="preserve">ЧУЗ "КБ "РЖД-Медицина" г. Екатеринбург" </t>
  </si>
  <si>
    <t xml:space="preserve">К-во (объем) поставки    </t>
  </si>
  <si>
    <t xml:space="preserve">Средняя арифметическая величина      </t>
  </si>
  <si>
    <t xml:space="preserve">Стоимость товара , указанная в источнике №1, (руб.)            </t>
  </si>
  <si>
    <t xml:space="preserve">Стоимость товара , указанная в источнике №2, (руб.)            </t>
  </si>
  <si>
    <t xml:space="preserve">Стоимость товара , указанная в источнике №3, (руб.)            </t>
  </si>
  <si>
    <t xml:space="preserve">НМЦД минимальная </t>
  </si>
  <si>
    <t xml:space="preserve">Используемый метод определения НМЦД с обоснованием:      </t>
  </si>
  <si>
    <t xml:space="preserve">Дата подготовки обоснования НМЦД:            </t>
  </si>
  <si>
    <t>По исходным данным</t>
  </si>
  <si>
    <t>Выполнение работ по ежегодному техническому обслуживанию средств телефонной связи в филиалах ЧУЗ "КБ" РЖД-Медицина г. Екатеринбург в количестве 3 единиц</t>
  </si>
  <si>
    <t>05.03.2025 г.</t>
  </si>
  <si>
    <t xml:space="preserve">Начальная (максимальная)  цена договора рассчитана по минимальной стоимости (источник №3) с учетом лимита бюджетных обязательств  - 29 700 (двадцать девять тысяч семьсот) рублей 00 копеек)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</si>
</sst>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0" xfId="0" applyFont="1"/>
    <xf numFmtId="164" fontId="2" fillId="0" borderId="0" xfId="0" applyNumberFormat="1" applyFont="1" applyBorder="1" applyAlignment="1">
      <alignment shrinkToFit="1"/>
    </xf>
    <xf numFmtId="164" fontId="4" fillId="0" borderId="0" xfId="0" applyNumberFormat="1" applyFont="1" applyBorder="1" applyAlignment="1">
      <alignment shrinkToFi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9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6</xdr:col>
      <xdr:colOff>427809</xdr:colOff>
      <xdr:row>20</xdr:row>
      <xdr:rowOff>117566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4640" y="3947160"/>
          <a:ext cx="1974669" cy="66620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"/>
  <sheetViews>
    <sheetView workbookViewId="0">
      <selection activeCell="A4" sqref="A4:C5"/>
    </sheetView>
  </sheetViews>
  <sheetFormatPr defaultRowHeight="15"/>
  <cols>
    <col min="1" max="4" width="10.28515625" bestFit="1" customWidth="1"/>
    <col min="5" max="5" width="25.7109375" customWidth="1"/>
    <col min="6" max="7" width="17.28515625" customWidth="1"/>
  </cols>
  <sheetData>
    <row r="3" spans="1:7" ht="30">
      <c r="A3" s="2" t="s">
        <v>0</v>
      </c>
      <c r="B3" s="2" t="s">
        <v>1</v>
      </c>
      <c r="C3" s="2" t="s">
        <v>2</v>
      </c>
      <c r="D3" s="2" t="s">
        <v>3</v>
      </c>
      <c r="E3" s="9" t="s">
        <v>5</v>
      </c>
      <c r="F3" s="2" t="s">
        <v>4</v>
      </c>
      <c r="G3" s="5" t="s">
        <v>6</v>
      </c>
    </row>
    <row r="4" spans="1:7" s="4" customFormat="1">
      <c r="A4" s="3"/>
      <c r="B4" s="3"/>
      <c r="C4" s="3"/>
      <c r="D4" s="3">
        <f>SUM(A4:C4)/3</f>
        <v>0</v>
      </c>
      <c r="E4" s="8">
        <f>(POWER(D4-A4,2)+POWER(D4-B4,2)+POWER(D4-C4,2))/2</f>
        <v>0</v>
      </c>
      <c r="F4" s="7">
        <f>SQRT(E4)</f>
        <v>0</v>
      </c>
      <c r="G4" s="6" t="e">
        <f>F4/D4*100</f>
        <v>#DIV/0!</v>
      </c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9" spans="1:7" ht="66" customHeight="1">
      <c r="A9" s="23" t="s">
        <v>7</v>
      </c>
      <c r="B9" s="23"/>
      <c r="C9" s="23"/>
      <c r="D9" s="23"/>
      <c r="E9" s="23"/>
      <c r="F9" s="23"/>
      <c r="G9" s="23"/>
    </row>
    <row r="10" spans="1:7">
      <c r="D10" s="4"/>
    </row>
  </sheetData>
  <mergeCells count="1">
    <mergeCell ref="A9:G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16"/>
  <sheetViews>
    <sheetView tabSelected="1" workbookViewId="0">
      <selection activeCell="I15" sqref="I15"/>
    </sheetView>
  </sheetViews>
  <sheetFormatPr defaultColWidth="8.85546875" defaultRowHeight="18.75"/>
  <cols>
    <col min="1" max="1" width="36.140625" style="10" customWidth="1"/>
    <col min="2" max="2" width="13.5703125" style="10" customWidth="1"/>
    <col min="3" max="8" width="20" style="10" customWidth="1"/>
    <col min="9" max="9" width="10.7109375" style="10" bestFit="1" customWidth="1"/>
    <col min="10" max="10" width="43.5703125" style="10" customWidth="1"/>
    <col min="11" max="16384" width="8.85546875" style="10"/>
  </cols>
  <sheetData>
    <row r="1" spans="1:113">
      <c r="A1" s="31" t="s">
        <v>15</v>
      </c>
      <c r="B1" s="31"/>
      <c r="C1" s="31"/>
      <c r="D1" s="31"/>
      <c r="E1" s="31"/>
      <c r="F1" s="31"/>
      <c r="G1" s="31"/>
      <c r="H1" s="31"/>
    </row>
    <row r="2" spans="1:113">
      <c r="A2" s="31" t="s">
        <v>28</v>
      </c>
      <c r="B2" s="31"/>
      <c r="C2" s="31"/>
      <c r="D2" s="31"/>
      <c r="E2" s="31"/>
      <c r="F2" s="31"/>
      <c r="G2" s="31"/>
      <c r="H2" s="31"/>
    </row>
    <row r="3" spans="1:113">
      <c r="A3" s="25" t="s">
        <v>13</v>
      </c>
      <c r="B3" s="26"/>
      <c r="C3" s="27"/>
      <c r="D3" s="25" t="s">
        <v>18</v>
      </c>
      <c r="E3" s="26"/>
      <c r="F3" s="26"/>
      <c r="G3" s="26"/>
      <c r="H3" s="27"/>
    </row>
    <row r="4" spans="1:113" ht="41.45" customHeight="1">
      <c r="A4" s="25" t="s">
        <v>8</v>
      </c>
      <c r="B4" s="26"/>
      <c r="C4" s="27"/>
      <c r="D4" s="25" t="s">
        <v>28</v>
      </c>
      <c r="E4" s="26"/>
      <c r="F4" s="26"/>
      <c r="G4" s="26"/>
      <c r="H4" s="27"/>
    </row>
    <row r="5" spans="1:113" ht="22.5" customHeight="1">
      <c r="A5" s="28" t="s">
        <v>25</v>
      </c>
      <c r="B5" s="28"/>
      <c r="C5" s="28"/>
      <c r="D5" s="28" t="s">
        <v>9</v>
      </c>
      <c r="E5" s="28"/>
      <c r="F5" s="28"/>
      <c r="G5" s="28"/>
      <c r="H5" s="28"/>
    </row>
    <row r="6" spans="1:113" ht="25.5" hidden="1" customHeight="1">
      <c r="A6" s="32" t="s">
        <v>17</v>
      </c>
      <c r="B6" s="33"/>
      <c r="C6" s="34"/>
      <c r="D6" s="35">
        <f t="shared" ref="D6" si="0">F11*B11+F12*B12</f>
        <v>375666.66666666663</v>
      </c>
      <c r="E6" s="36"/>
      <c r="F6" s="36"/>
      <c r="G6" s="36"/>
      <c r="H6" s="37"/>
    </row>
    <row r="7" spans="1:113" ht="25.5" customHeight="1">
      <c r="A7" s="25" t="s">
        <v>24</v>
      </c>
      <c r="B7" s="26"/>
      <c r="C7" s="27"/>
      <c r="D7" s="22">
        <v>29700</v>
      </c>
      <c r="E7" s="20"/>
      <c r="F7" s="20"/>
      <c r="G7" s="20"/>
      <c r="H7" s="21"/>
    </row>
    <row r="8" spans="1:113" ht="18.600000000000001" customHeight="1">
      <c r="A8" s="28" t="s">
        <v>26</v>
      </c>
      <c r="B8" s="28"/>
      <c r="C8" s="28"/>
      <c r="D8" s="38" t="s">
        <v>29</v>
      </c>
      <c r="E8" s="38"/>
      <c r="F8" s="38"/>
      <c r="G8" s="38"/>
      <c r="H8" s="38"/>
      <c r="DI8" s="12"/>
    </row>
    <row r="9" spans="1:113">
      <c r="A9" s="39" t="s">
        <v>14</v>
      </c>
      <c r="B9" s="39"/>
      <c r="C9" s="39"/>
      <c r="D9" s="39"/>
      <c r="E9" s="39"/>
      <c r="F9" s="39"/>
      <c r="G9" s="39"/>
      <c r="H9" s="39"/>
    </row>
    <row r="10" spans="1:113" ht="93" customHeight="1">
      <c r="A10" s="13" t="s">
        <v>10</v>
      </c>
      <c r="B10" s="13" t="s">
        <v>19</v>
      </c>
      <c r="C10" s="14" t="s">
        <v>21</v>
      </c>
      <c r="D10" s="14" t="s">
        <v>22</v>
      </c>
      <c r="E10" s="14" t="s">
        <v>23</v>
      </c>
      <c r="F10" s="14" t="s">
        <v>20</v>
      </c>
      <c r="G10" s="14" t="s">
        <v>11</v>
      </c>
      <c r="H10" s="14" t="s">
        <v>12</v>
      </c>
    </row>
    <row r="11" spans="1:113" ht="58.5" customHeight="1">
      <c r="A11" s="17" t="s">
        <v>27</v>
      </c>
      <c r="B11" s="13">
        <v>10</v>
      </c>
      <c r="C11" s="15">
        <v>29700</v>
      </c>
      <c r="D11" s="15">
        <v>48000</v>
      </c>
      <c r="E11" s="15">
        <v>35000</v>
      </c>
      <c r="F11" s="16">
        <f t="shared" ref="F11" si="1">SUM(C11:E11)/3</f>
        <v>37566.666666666664</v>
      </c>
      <c r="G11" s="16">
        <f t="shared" ref="G11" si="2">SQRT(J11)</f>
        <v>9416.120928138791</v>
      </c>
      <c r="H11" s="16">
        <f t="shared" ref="H11" si="3">G11/F11*100</f>
        <v>25.065095638346385</v>
      </c>
      <c r="J11" s="11">
        <f t="shared" ref="J11:J12" si="4">(POWER(F11-C11,2)+POWER(F11-D11,2)+POWER(F11-E11,2))/2</f>
        <v>88663333.333333328</v>
      </c>
    </row>
    <row r="12" spans="1:113" ht="42" hidden="1" customHeight="1">
      <c r="A12" s="17"/>
      <c r="B12" s="13"/>
      <c r="C12" s="15"/>
      <c r="D12" s="15"/>
      <c r="E12" s="15"/>
      <c r="F12" s="16"/>
      <c r="G12" s="16"/>
      <c r="H12" s="16"/>
      <c r="J12" s="11">
        <f t="shared" si="4"/>
        <v>0</v>
      </c>
    </row>
    <row r="13" spans="1:113" ht="35.25" customHeight="1">
      <c r="A13" s="29" t="s">
        <v>16</v>
      </c>
      <c r="B13" s="30"/>
      <c r="C13" s="30"/>
      <c r="D13" s="30"/>
      <c r="E13" s="30"/>
      <c r="F13" s="30"/>
      <c r="G13" s="30"/>
      <c r="H13" s="30"/>
      <c r="J13" s="11"/>
    </row>
    <row r="14" spans="1:113" ht="35.25" customHeight="1">
      <c r="A14" s="18"/>
      <c r="B14" s="19"/>
      <c r="C14" s="19"/>
      <c r="D14" s="19"/>
      <c r="E14" s="19"/>
      <c r="F14" s="19"/>
      <c r="G14" s="19"/>
      <c r="H14" s="19"/>
      <c r="J14" s="11"/>
    </row>
    <row r="15" spans="1:113" ht="35.25" customHeight="1">
      <c r="A15" s="24" t="s">
        <v>30</v>
      </c>
      <c r="B15" s="24"/>
      <c r="C15" s="24"/>
      <c r="D15" s="24"/>
      <c r="E15" s="24"/>
      <c r="F15" s="24"/>
      <c r="G15" s="24"/>
      <c r="H15" s="19"/>
      <c r="J15" s="11"/>
    </row>
    <row r="16" spans="1:113" ht="35.25" customHeight="1">
      <c r="A16" s="18"/>
      <c r="B16" s="19"/>
      <c r="C16" s="19"/>
      <c r="D16" s="19"/>
      <c r="E16" s="19"/>
      <c r="F16" s="19"/>
      <c r="G16" s="19"/>
      <c r="H16" s="19"/>
      <c r="J16" s="11"/>
    </row>
  </sheetData>
  <mergeCells count="16">
    <mergeCell ref="A6:C6"/>
    <mergeCell ref="D6:H6"/>
    <mergeCell ref="A8:C8"/>
    <mergeCell ref="D8:H8"/>
    <mergeCell ref="A9:H9"/>
    <mergeCell ref="A1:H1"/>
    <mergeCell ref="A2:H2"/>
    <mergeCell ref="D4:H4"/>
    <mergeCell ref="D5:H5"/>
    <mergeCell ref="A4:C4"/>
    <mergeCell ref="A5:C5"/>
    <mergeCell ref="A3:C3"/>
    <mergeCell ref="D3:H3"/>
    <mergeCell ref="A15:G15"/>
    <mergeCell ref="A7:C7"/>
    <mergeCell ref="A13:H13"/>
  </mergeCells>
  <pageMargins left="0.11811023622047245" right="0.11811023622047245" top="0.35433070866141736" bottom="0.35433070866141736" header="0" footer="0"/>
  <pageSetup paperSize="9" scale="7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расчет</vt:lpstr>
      <vt:lpstr>Лист3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avzabelina</dc:creator>
  <cp:lastModifiedBy>baeu</cp:lastModifiedBy>
  <cp:lastPrinted>2025-03-05T05:11:18Z</cp:lastPrinted>
  <dcterms:created xsi:type="dcterms:W3CDTF">2018-08-03T06:39:43Z</dcterms:created>
  <dcterms:modified xsi:type="dcterms:W3CDTF">2025-03-28T08:52:02Z</dcterms:modified>
</cp:coreProperties>
</file>