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.А.Демченко\Desktop\закупки\кдл расходники котировка повторная\"/>
    </mc:Choice>
  </mc:AlternateContent>
  <bookViews>
    <workbookView xWindow="0" yWindow="0" windowWidth="20490" windowHeight="7755"/>
  </bookViews>
  <sheets>
    <sheet name="Анализ рынка (базовый)" sheetId="1" r:id="rId1"/>
  </sheets>
  <definedNames>
    <definedName name="_xlnm.Print_Area" localSheetId="0">'Анализ рынка (базовый)'!$A$1:$L$24</definedName>
  </definedNames>
  <calcPr calcId="152511"/>
</workbook>
</file>

<file path=xl/calcChain.xml><?xml version="1.0" encoding="utf-8"?>
<calcChain xmlns="http://schemas.openxmlformats.org/spreadsheetml/2006/main">
  <c r="I56" i="1" l="1"/>
  <c r="I55" i="1"/>
  <c r="I54" i="1"/>
  <c r="I53" i="1"/>
  <c r="L53" i="1" s="1"/>
  <c r="I52" i="1"/>
  <c r="L52" i="1" s="1"/>
  <c r="I51" i="1"/>
  <c r="L51" i="1" s="1"/>
  <c r="I50" i="1"/>
  <c r="L50" i="1" s="1"/>
  <c r="I49" i="1"/>
  <c r="L49" i="1" s="1"/>
  <c r="I48" i="1"/>
  <c r="I47" i="1"/>
  <c r="I46" i="1"/>
  <c r="L46" i="1" s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J51" i="1"/>
  <c r="K51" i="1" s="1"/>
  <c r="J49" i="1"/>
  <c r="J50" i="1"/>
  <c r="J52" i="1"/>
  <c r="J53" i="1"/>
  <c r="J48" i="1"/>
  <c r="L48" i="1"/>
  <c r="J47" i="1"/>
  <c r="L47" i="1"/>
  <c r="J46" i="1"/>
  <c r="K50" i="1" l="1"/>
  <c r="K47" i="1"/>
  <c r="K52" i="1"/>
  <c r="K49" i="1"/>
  <c r="K53" i="1"/>
  <c r="K48" i="1"/>
  <c r="K46" i="1"/>
  <c r="L9" i="1"/>
  <c r="J9" i="1"/>
  <c r="L10" i="1"/>
  <c r="J10" i="1"/>
  <c r="L11" i="1"/>
  <c r="J11" i="1"/>
  <c r="L12" i="1"/>
  <c r="J12" i="1"/>
  <c r="L13" i="1"/>
  <c r="J13" i="1"/>
  <c r="J14" i="1"/>
  <c r="L15" i="1"/>
  <c r="J15" i="1"/>
  <c r="L16" i="1"/>
  <c r="J16" i="1"/>
  <c r="L17" i="1"/>
  <c r="J17" i="1"/>
  <c r="L18" i="1"/>
  <c r="J18" i="1"/>
  <c r="L19" i="1"/>
  <c r="J19" i="1"/>
  <c r="L20" i="1"/>
  <c r="J20" i="1"/>
  <c r="L21" i="1"/>
  <c r="J21" i="1"/>
  <c r="J22" i="1"/>
  <c r="L23" i="1"/>
  <c r="J23" i="1"/>
  <c r="L24" i="1"/>
  <c r="J24" i="1"/>
  <c r="L25" i="1"/>
  <c r="J25" i="1"/>
  <c r="L26" i="1"/>
  <c r="J26" i="1"/>
  <c r="L27" i="1"/>
  <c r="J27" i="1"/>
  <c r="L28" i="1"/>
  <c r="J28" i="1"/>
  <c r="L29" i="1"/>
  <c r="J29" i="1"/>
  <c r="J30" i="1"/>
  <c r="L31" i="1"/>
  <c r="J31" i="1"/>
  <c r="L32" i="1"/>
  <c r="J32" i="1"/>
  <c r="L33" i="1"/>
  <c r="J33" i="1"/>
  <c r="L34" i="1"/>
  <c r="J34" i="1"/>
  <c r="L35" i="1"/>
  <c r="J35" i="1"/>
  <c r="L36" i="1"/>
  <c r="J36" i="1"/>
  <c r="L37" i="1"/>
  <c r="J37" i="1"/>
  <c r="J38" i="1"/>
  <c r="L39" i="1"/>
  <c r="J39" i="1"/>
  <c r="L40" i="1"/>
  <c r="J40" i="1"/>
  <c r="L41" i="1"/>
  <c r="J41" i="1"/>
  <c r="L42" i="1"/>
  <c r="J42" i="1"/>
  <c r="L43" i="1"/>
  <c r="J43" i="1"/>
  <c r="L44" i="1"/>
  <c r="J44" i="1"/>
  <c r="L45" i="1"/>
  <c r="J45" i="1"/>
  <c r="J54" i="1"/>
  <c r="L55" i="1"/>
  <c r="J55" i="1"/>
  <c r="L56" i="1"/>
  <c r="J56" i="1"/>
  <c r="J8" i="1"/>
  <c r="K33" i="1" l="1"/>
  <c r="K31" i="1"/>
  <c r="K27" i="1"/>
  <c r="K17" i="1"/>
  <c r="K15" i="1"/>
  <c r="K11" i="1"/>
  <c r="K41" i="1"/>
  <c r="K32" i="1"/>
  <c r="K28" i="1"/>
  <c r="K16" i="1"/>
  <c r="K12" i="1"/>
  <c r="K55" i="1"/>
  <c r="K43" i="1"/>
  <c r="K56" i="1"/>
  <c r="K44" i="1"/>
  <c r="K39" i="1"/>
  <c r="K37" i="1"/>
  <c r="K35" i="1"/>
  <c r="K24" i="1"/>
  <c r="K20" i="1"/>
  <c r="K25" i="1"/>
  <c r="K40" i="1"/>
  <c r="K36" i="1"/>
  <c r="K23" i="1"/>
  <c r="K19" i="1"/>
  <c r="K9" i="1"/>
  <c r="K54" i="1"/>
  <c r="K38" i="1"/>
  <c r="K30" i="1"/>
  <c r="K22" i="1"/>
  <c r="K14" i="1"/>
  <c r="K45" i="1"/>
  <c r="K29" i="1"/>
  <c r="K21" i="1"/>
  <c r="K13" i="1"/>
  <c r="L54" i="1"/>
  <c r="L38" i="1"/>
  <c r="L30" i="1"/>
  <c r="L22" i="1"/>
  <c r="L14" i="1"/>
  <c r="K42" i="1"/>
  <c r="K34" i="1"/>
  <c r="K26" i="1"/>
  <c r="K18" i="1"/>
  <c r="K10" i="1"/>
  <c r="L8" i="1"/>
  <c r="L57" i="1" l="1"/>
  <c r="K8" i="1"/>
</calcChain>
</file>

<file path=xl/sharedStrings.xml><?xml version="1.0" encoding="utf-8"?>
<sst xmlns="http://schemas.openxmlformats.org/spreadsheetml/2006/main" count="169" uniqueCount="73">
  <si>
    <t>Обоснование начальной (максимальной) цены контракта</t>
  </si>
  <si>
    <r>
      <t xml:space="preserve">Используемый метод определения НМЦК с обоснованием: </t>
    </r>
    <r>
      <rPr>
        <b/>
        <sz val="12"/>
        <color theme="1"/>
        <rFont val="Times New Roman"/>
      </rPr>
      <t>Метод сопоставимых рыночных цен (анализа рынка)</t>
    </r>
  </si>
  <si>
    <t>№ п/п</t>
  </si>
  <si>
    <t>Объект закупки</t>
  </si>
  <si>
    <t>Основные характеристики объекта закупки</t>
  </si>
  <si>
    <t>Ед. изм.</t>
  </si>
  <si>
    <t>Кол-во</t>
  </si>
  <si>
    <t xml:space="preserve">Средняя арифм. величина цены единицы продукции, руб.                                                                                                       </t>
  </si>
  <si>
    <t xml:space="preserve">Среднее квадратичное отклонение                                                            </t>
  </si>
  <si>
    <t xml:space="preserve">Коэффициент вариации (%)                                          </t>
  </si>
  <si>
    <t xml:space="preserve">НМЦК (руб.)                  </t>
  </si>
  <si>
    <t>согласно ТЗ</t>
  </si>
  <si>
    <t>ИТОГО</t>
  </si>
  <si>
    <t xml:space="preserve">Работник контрактной службы/контрактный управляющий:                                                                                                   </t>
  </si>
  <si>
    <t xml:space="preserve">________________/ ФИО /                                          </t>
  </si>
  <si>
    <t/>
  </si>
  <si>
    <t xml:space="preserve">(подпись/расшифровка подписи)                                                      </t>
  </si>
  <si>
    <t>Предмет контракта: Поставка диагностических расходных материалов для нужд ЧУЗ РЖД-Медицина г. Южно-Сахалинска</t>
  </si>
  <si>
    <t>упак</t>
  </si>
  <si>
    <t>АЛТ/ГПТ ЭРБА Системный реагент (ALT/GPT 330)</t>
  </si>
  <si>
    <t>АСТ/ГОТ ЭРБА Системный Реагент (AST/GOT 330)</t>
  </si>
  <si>
    <t>Амилаза ЭРБА Системный Реагент (AMY 110)</t>
  </si>
  <si>
    <t>Креатинкеназа ЭРБА Системный Реагент,110</t>
  </si>
  <si>
    <t>Чашечки для образцов 3 мл 150 шт/уп)</t>
  </si>
  <si>
    <t>Гамма ГТ ЭРБА Системный Реагент (GGT 110)</t>
  </si>
  <si>
    <t>ЛДГ-П ЭРБА Системный Реагент (LDL 110)</t>
  </si>
  <si>
    <t>ЛПНП Холестерин ЭРБА Системный Реагент</t>
  </si>
  <si>
    <t>ЭРБА Патология</t>
  </si>
  <si>
    <t>ЭРБА РФ Контроль</t>
  </si>
  <si>
    <t>ЭРБА АСЛ Контроль CONTROL</t>
  </si>
  <si>
    <t>Мочевая кислота ЭРБА Системный Реагент (UA 440)</t>
  </si>
  <si>
    <t>Мочевина ЭРБА Системный Реагент (UREA 275)</t>
  </si>
  <si>
    <t>Холестерин ЭРБА Системный Реагент (CHOL 440)</t>
  </si>
  <si>
    <t>ЛПВП Холестерин ЭРБА Системный Реагент (HDL C 160)</t>
  </si>
  <si>
    <t>ЭРБА ЛПВП/ЛПНП Калибратор</t>
  </si>
  <si>
    <t>С-реактивный белок ЭРБА Системный Реагент</t>
  </si>
  <si>
    <t>ЭРБА ЦРБ Калибратор высокий</t>
  </si>
  <si>
    <t>Ревматоидный фактор ЭРБА Системный Реагент</t>
  </si>
  <si>
    <t>ЭРБА РФ Калибратор высокий</t>
  </si>
  <si>
    <t>Антистрептолизин О ЭРБА Системный Реагент</t>
  </si>
  <si>
    <t>ЭРБА АСЛ Калибратор</t>
  </si>
  <si>
    <t>Железо ЭРБА Системный Реагент, 125</t>
  </si>
  <si>
    <t>ЭРБА Промывочный раствор для проточной кюветы</t>
  </si>
  <si>
    <t>ЭРБА XL Мультикалибратор</t>
  </si>
  <si>
    <t>ЭРБА Микроальбумин для автоматов</t>
  </si>
  <si>
    <t>ЭРБА Норма</t>
  </si>
  <si>
    <t>Промывочный раствор ERBA XL (5x44+5x44) (кислотный+щелочной)</t>
  </si>
  <si>
    <t>ЭРБА Микроальбумин Калибратор высокий</t>
  </si>
  <si>
    <t>ЭРБА Микроальбумин Контроль</t>
  </si>
  <si>
    <t>Эрба HbA1c</t>
  </si>
  <si>
    <t>Эрба HbA1c Набор калибраторов</t>
  </si>
  <si>
    <t>Эрба HbA1c Контроль высокий</t>
  </si>
  <si>
    <t>Кальций ЭРБА Системный Реагент</t>
  </si>
  <si>
    <t>Магний ЭРБА Системный Реагент</t>
  </si>
  <si>
    <t>Фосфор  ЭРБА Системный Реагент</t>
  </si>
  <si>
    <t>Ненасыщенная железосвязывающая способность  ЭРБА Системный Реагент</t>
  </si>
  <si>
    <t>ЭРБА ЦРБ Контроль высокий</t>
  </si>
  <si>
    <t>С-Реактивный белок, Контроль, 3 Уровня (Низкий)</t>
  </si>
  <si>
    <t>Эрба  HbA1c Контроль низкий</t>
  </si>
  <si>
    <t>КК-МВ ЭРБА Системный Реагент</t>
  </si>
  <si>
    <t>Щелочная фосфотаза ЭРБА Системный Реагент</t>
  </si>
  <si>
    <t>Глюкоза ЭРБА Системный Реагент</t>
  </si>
  <si>
    <t>Триглецериды ЭРБА Системный Реагент</t>
  </si>
  <si>
    <t>Общий белок ЭРБА Системный Реагент</t>
  </si>
  <si>
    <t>Альбумин ЭРБА Системный Реагент</t>
  </si>
  <si>
    <t>Билирубин общий ЭРБА Системный Реагент</t>
  </si>
  <si>
    <t>Билирубин прямой ЭРБА Системный Реагент</t>
  </si>
  <si>
    <t>Креатинин ЭРБА Системный Реагент</t>
  </si>
  <si>
    <t>А.О.Бирюкова</t>
  </si>
  <si>
    <t xml:space="preserve">Дата подготовки обоснования НМЦК: 25.01.2025                                   </t>
  </si>
  <si>
    <t>Цена единицы продукции, указанная в источнике №1, (руб.).
№ 18 от 27.01.2025</t>
  </si>
  <si>
    <t>Цена единицы продукции, указанная в источнике №2, (руб.).
№ б/н от 28.01.2025</t>
  </si>
  <si>
    <t>Цена единицы продукции, указанная в источнике №3, (руб.).
№ бн от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</si>
</sst>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Times New Roman"/>
    </font>
    <font>
      <b/>
      <sz val="13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 applyNumberFormat="1" applyFont="1"/>
    <xf numFmtId="0" fontId="1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/>
    <xf numFmtId="0" fontId="4" fillId="0" borderId="0" xfId="0" applyNumberFormat="1" applyFont="1" applyAlignment="1">
      <alignment vertical="top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1" applyNumberFormat="1" applyFont="1"/>
    <xf numFmtId="0" fontId="9" fillId="0" borderId="0" xfId="1" applyNumberFormat="1" applyFont="1"/>
    <xf numFmtId="0" fontId="9" fillId="0" borderId="2" xfId="1" applyNumberFormat="1" applyFont="1" applyBorder="1"/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10" fillId="0" borderId="0" xfId="1" applyNumberFormat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43" zoomScale="80" zoomScaleNormal="80" workbookViewId="0">
      <selection activeCell="P39" sqref="P39"/>
    </sheetView>
  </sheetViews>
  <sheetFormatPr defaultColWidth="9.140625" defaultRowHeight="15" x14ac:dyDescent="0.25"/>
  <cols>
    <col min="1" max="1" width="4.5703125" style="1" customWidth="1"/>
    <col min="2" max="2" width="27.140625" style="1" customWidth="1"/>
    <col min="3" max="3" width="27.42578125" style="1" customWidth="1"/>
    <col min="4" max="5" width="9.140625" style="1" bestFit="1" customWidth="1"/>
    <col min="6" max="8" width="16.42578125" style="1" customWidth="1"/>
    <col min="9" max="9" width="13.42578125" style="1" customWidth="1"/>
    <col min="10" max="10" width="10.85546875" style="1" customWidth="1"/>
    <col min="11" max="11" width="14.28515625" style="1" customWidth="1"/>
    <col min="12" max="12" width="14.5703125" style="1" customWidth="1"/>
    <col min="13" max="13" width="9.140625" style="1" bestFit="1" customWidth="1"/>
    <col min="14" max="16384" width="9.140625" style="1"/>
  </cols>
  <sheetData>
    <row r="1" spans="1:13" ht="16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ht="15.75" x14ac:dyDescent="0.25">
      <c r="A2" s="2"/>
    </row>
    <row r="3" spans="1:13" ht="16.5" x14ac:dyDescent="0.25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3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5.75" x14ac:dyDescent="0.25">
      <c r="A5" s="2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5.75" x14ac:dyDescent="0.25">
      <c r="A6" s="4"/>
      <c r="B6" s="3"/>
      <c r="C6" s="5"/>
      <c r="D6" s="5"/>
      <c r="E6" s="5"/>
      <c r="F6" s="4"/>
      <c r="G6" s="4"/>
      <c r="H6" s="6"/>
      <c r="I6" s="6"/>
      <c r="J6" s="6"/>
      <c r="K6" s="6"/>
      <c r="L6" s="6"/>
    </row>
    <row r="7" spans="1:13" ht="158.25" customHeight="1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23" t="s">
        <v>70</v>
      </c>
      <c r="G7" s="14" t="s">
        <v>71</v>
      </c>
      <c r="H7" s="14" t="s">
        <v>72</v>
      </c>
      <c r="I7" s="7" t="s">
        <v>7</v>
      </c>
      <c r="J7" s="7" t="s">
        <v>8</v>
      </c>
      <c r="K7" s="7" t="s">
        <v>9</v>
      </c>
      <c r="L7" s="7" t="s">
        <v>10</v>
      </c>
    </row>
    <row r="8" spans="1:13" ht="69.95" customHeight="1" x14ac:dyDescent="0.25">
      <c r="A8" s="7">
        <v>1</v>
      </c>
      <c r="B8" s="24" t="s">
        <v>64</v>
      </c>
      <c r="C8" s="8" t="s">
        <v>11</v>
      </c>
      <c r="D8" s="23" t="s">
        <v>18</v>
      </c>
      <c r="E8" s="18">
        <v>4</v>
      </c>
      <c r="F8" s="15">
        <v>5277.17</v>
      </c>
      <c r="G8" s="15">
        <v>5328.91</v>
      </c>
      <c r="H8" s="10">
        <v>5173.7</v>
      </c>
      <c r="I8" s="10">
        <f t="shared" ref="I8:I39" si="0">AVERAGE(F8:H8)</f>
        <v>5259.9266666666663</v>
      </c>
      <c r="J8" s="11">
        <f>_xlfn.STDEV.S(F8, G8, H8)</f>
        <v>79.028700061011634</v>
      </c>
      <c r="K8" s="12">
        <f>J8/I8</f>
        <v>1.5024677161724367E-2</v>
      </c>
      <c r="L8" s="15">
        <f>E8*I8</f>
        <v>21039.706666666665</v>
      </c>
    </row>
    <row r="9" spans="1:13" ht="69.95" customHeight="1" x14ac:dyDescent="0.25">
      <c r="A9" s="7">
        <v>2</v>
      </c>
      <c r="B9" s="24" t="s">
        <v>19</v>
      </c>
      <c r="C9" s="8" t="s">
        <v>11</v>
      </c>
      <c r="D9" s="23" t="s">
        <v>18</v>
      </c>
      <c r="E9" s="18">
        <v>12</v>
      </c>
      <c r="F9" s="15">
        <v>6071.75</v>
      </c>
      <c r="G9" s="15">
        <v>6131.28</v>
      </c>
      <c r="H9" s="10">
        <v>5952.7</v>
      </c>
      <c r="I9" s="10">
        <f t="shared" si="0"/>
        <v>6051.91</v>
      </c>
      <c r="J9" s="11">
        <f t="shared" ref="J9:J56" si="1">_xlfn.STDEV.S(F9, G9, H9)</f>
        <v>90.928121612623215</v>
      </c>
      <c r="K9" s="12">
        <f t="shared" ref="K9:K56" si="2">J9/I9</f>
        <v>1.5024698254373118E-2</v>
      </c>
      <c r="L9" s="25">
        <f t="shared" ref="L9:L56" si="3">E9*I9</f>
        <v>72622.92</v>
      </c>
      <c r="M9" s="29"/>
    </row>
    <row r="10" spans="1:13" ht="69.95" customHeight="1" x14ac:dyDescent="0.25">
      <c r="A10" s="7">
        <v>3</v>
      </c>
      <c r="B10" s="24" t="s">
        <v>20</v>
      </c>
      <c r="C10" s="8" t="s">
        <v>11</v>
      </c>
      <c r="D10" s="23" t="s">
        <v>18</v>
      </c>
      <c r="E10" s="18">
        <v>12</v>
      </c>
      <c r="F10" s="15">
        <v>5964.76</v>
      </c>
      <c r="G10" s="15">
        <v>6023.23</v>
      </c>
      <c r="H10" s="10">
        <v>5847.8</v>
      </c>
      <c r="I10" s="10">
        <f t="shared" si="0"/>
        <v>5945.2633333333333</v>
      </c>
      <c r="J10" s="11">
        <f t="shared" si="1"/>
        <v>89.325311269165397</v>
      </c>
      <c r="K10" s="12">
        <f t="shared" si="2"/>
        <v>1.5024618130595628E-2</v>
      </c>
      <c r="L10" s="25">
        <f t="shared" si="3"/>
        <v>71343.16</v>
      </c>
    </row>
    <row r="11" spans="1:13" ht="53.25" customHeight="1" x14ac:dyDescent="0.25">
      <c r="A11" s="7">
        <v>4</v>
      </c>
      <c r="B11" s="24" t="s">
        <v>31</v>
      </c>
      <c r="C11" s="8" t="s">
        <v>11</v>
      </c>
      <c r="D11" s="23" t="s">
        <v>18</v>
      </c>
      <c r="E11" s="18">
        <v>6</v>
      </c>
      <c r="F11" s="15">
        <v>4784.1099999999997</v>
      </c>
      <c r="G11" s="15">
        <v>4831.01</v>
      </c>
      <c r="H11" s="10">
        <v>4690.3</v>
      </c>
      <c r="I11" s="10">
        <f t="shared" si="0"/>
        <v>4768.4733333333324</v>
      </c>
      <c r="J11" s="11">
        <f t="shared" si="1"/>
        <v>71.646388836656158</v>
      </c>
      <c r="K11" s="12">
        <f t="shared" si="2"/>
        <v>1.5025016148422662E-2</v>
      </c>
      <c r="L11" s="25">
        <f t="shared" si="3"/>
        <v>28610.839999999997</v>
      </c>
    </row>
    <row r="12" spans="1:13" ht="80.099999999999994" customHeight="1" x14ac:dyDescent="0.25">
      <c r="A12" s="7">
        <v>5</v>
      </c>
      <c r="B12" s="24" t="s">
        <v>32</v>
      </c>
      <c r="C12" s="8" t="s">
        <v>11</v>
      </c>
      <c r="D12" s="23" t="s">
        <v>18</v>
      </c>
      <c r="E12" s="18">
        <v>12</v>
      </c>
      <c r="F12" s="15">
        <v>7959.47</v>
      </c>
      <c r="G12" s="15">
        <v>8037.5</v>
      </c>
      <c r="H12" s="10">
        <v>7803.4</v>
      </c>
      <c r="I12" s="10">
        <f t="shared" si="0"/>
        <v>7933.4566666666678</v>
      </c>
      <c r="J12" s="11">
        <f t="shared" si="1"/>
        <v>119.19824928803857</v>
      </c>
      <c r="K12" s="12">
        <f t="shared" si="2"/>
        <v>1.5024755827918458E-2</v>
      </c>
      <c r="L12" s="25">
        <f t="shared" si="3"/>
        <v>95201.48000000001</v>
      </c>
    </row>
    <row r="13" spans="1:13" ht="99.95" customHeight="1" x14ac:dyDescent="0.25">
      <c r="A13" s="7">
        <v>6</v>
      </c>
      <c r="B13" s="24" t="s">
        <v>66</v>
      </c>
      <c r="C13" s="8" t="s">
        <v>11</v>
      </c>
      <c r="D13" s="23" t="s">
        <v>18</v>
      </c>
      <c r="E13" s="18">
        <v>6</v>
      </c>
      <c r="F13" s="15">
        <v>2756.96</v>
      </c>
      <c r="G13" s="15">
        <v>2783.99</v>
      </c>
      <c r="H13" s="10">
        <v>2702.9</v>
      </c>
      <c r="I13" s="10">
        <f t="shared" si="0"/>
        <v>2747.9500000000003</v>
      </c>
      <c r="J13" s="11">
        <f t="shared" si="1"/>
        <v>41.28900701155198</v>
      </c>
      <c r="K13" s="12">
        <f t="shared" si="2"/>
        <v>1.5025385109464138E-2</v>
      </c>
      <c r="L13" s="25">
        <f t="shared" si="3"/>
        <v>16487.7</v>
      </c>
    </row>
    <row r="14" spans="1:13" ht="80.099999999999994" customHeight="1" x14ac:dyDescent="0.25">
      <c r="A14" s="7">
        <v>7</v>
      </c>
      <c r="B14" s="24" t="s">
        <v>65</v>
      </c>
      <c r="C14" s="8" t="s">
        <v>11</v>
      </c>
      <c r="D14" s="23" t="s">
        <v>18</v>
      </c>
      <c r="E14" s="18">
        <v>10</v>
      </c>
      <c r="F14" s="15">
        <v>2873.75</v>
      </c>
      <c r="G14" s="15">
        <v>2901.92</v>
      </c>
      <c r="H14" s="10">
        <v>2817.4</v>
      </c>
      <c r="I14" s="10">
        <f t="shared" si="0"/>
        <v>2864.3566666666666</v>
      </c>
      <c r="J14" s="11">
        <f t="shared" si="1"/>
        <v>43.035841264384871</v>
      </c>
      <c r="K14" s="12">
        <f t="shared" si="2"/>
        <v>1.5024609806873984E-2</v>
      </c>
      <c r="L14" s="25">
        <f t="shared" si="3"/>
        <v>28643.566666666666</v>
      </c>
    </row>
    <row r="15" spans="1:13" ht="80.099999999999994" customHeight="1" x14ac:dyDescent="0.25">
      <c r="A15" s="7">
        <v>8</v>
      </c>
      <c r="B15" s="24" t="s">
        <v>61</v>
      </c>
      <c r="C15" s="8" t="s">
        <v>11</v>
      </c>
      <c r="D15" s="23" t="s">
        <v>18</v>
      </c>
      <c r="E15" s="18">
        <v>12</v>
      </c>
      <c r="F15" s="15">
        <v>4119.17</v>
      </c>
      <c r="G15" s="15">
        <v>4159.55</v>
      </c>
      <c r="H15" s="10">
        <v>4038.4</v>
      </c>
      <c r="I15" s="10">
        <f t="shared" si="0"/>
        <v>4105.7066666666669</v>
      </c>
      <c r="J15" s="11">
        <f t="shared" si="1"/>
        <v>61.686924330309566</v>
      </c>
      <c r="K15" s="12">
        <f t="shared" si="2"/>
        <v>1.5024678901474426E-2</v>
      </c>
      <c r="L15" s="25">
        <f t="shared" si="3"/>
        <v>49268.480000000003</v>
      </c>
    </row>
    <row r="16" spans="1:13" ht="53.25" customHeight="1" x14ac:dyDescent="0.25">
      <c r="A16" s="7">
        <v>9</v>
      </c>
      <c r="B16" s="24" t="s">
        <v>67</v>
      </c>
      <c r="C16" s="8" t="s">
        <v>11</v>
      </c>
      <c r="D16" s="23" t="s">
        <v>18</v>
      </c>
      <c r="E16" s="18">
        <v>8</v>
      </c>
      <c r="F16" s="15">
        <v>6392.85</v>
      </c>
      <c r="G16" s="15">
        <v>6455.53</v>
      </c>
      <c r="H16" s="10">
        <v>6267.5</v>
      </c>
      <c r="I16" s="10">
        <f t="shared" si="0"/>
        <v>6371.96</v>
      </c>
      <c r="J16" s="11">
        <f t="shared" si="1"/>
        <v>95.739826091339793</v>
      </c>
      <c r="K16" s="12">
        <f t="shared" si="2"/>
        <v>1.5025176882990444E-2</v>
      </c>
      <c r="L16" s="25">
        <f t="shared" si="3"/>
        <v>50975.68</v>
      </c>
    </row>
    <row r="17" spans="1:12" s="13" customFormat="1" ht="78.75" customHeight="1" x14ac:dyDescent="0.25">
      <c r="A17" s="9">
        <v>10</v>
      </c>
      <c r="B17" s="24" t="s">
        <v>63</v>
      </c>
      <c r="C17" s="8" t="s">
        <v>11</v>
      </c>
      <c r="D17" s="23" t="s">
        <v>18</v>
      </c>
      <c r="E17" s="18">
        <v>5</v>
      </c>
      <c r="F17" s="15">
        <v>3947.3</v>
      </c>
      <c r="G17" s="15">
        <v>3986</v>
      </c>
      <c r="H17" s="10">
        <v>3869.9</v>
      </c>
      <c r="I17" s="10">
        <f t="shared" si="0"/>
        <v>3934.4</v>
      </c>
      <c r="J17" s="11">
        <f t="shared" si="1"/>
        <v>59.115226464930309</v>
      </c>
      <c r="K17" s="12">
        <f t="shared" si="2"/>
        <v>1.5025220227971306E-2</v>
      </c>
      <c r="L17" s="25">
        <f t="shared" si="3"/>
        <v>19672</v>
      </c>
    </row>
    <row r="18" spans="1:12" ht="22.5" x14ac:dyDescent="0.25">
      <c r="A18" s="9">
        <v>11</v>
      </c>
      <c r="B18" s="24" t="s">
        <v>62</v>
      </c>
      <c r="C18" s="8" t="s">
        <v>11</v>
      </c>
      <c r="D18" s="23" t="s">
        <v>18</v>
      </c>
      <c r="E18" s="18">
        <v>4</v>
      </c>
      <c r="F18" s="15">
        <v>19311.66</v>
      </c>
      <c r="G18" s="15">
        <v>19500.990000000002</v>
      </c>
      <c r="H18" s="10">
        <v>18933</v>
      </c>
      <c r="I18" s="10">
        <f t="shared" si="0"/>
        <v>19248.55</v>
      </c>
      <c r="J18" s="11">
        <f t="shared" si="1"/>
        <v>289.20635210866374</v>
      </c>
      <c r="K18" s="12">
        <f t="shared" si="2"/>
        <v>1.5024838344117544E-2</v>
      </c>
      <c r="L18" s="25">
        <f t="shared" si="3"/>
        <v>76994.2</v>
      </c>
    </row>
    <row r="19" spans="1:12" ht="67.5" customHeight="1" x14ac:dyDescent="0.25">
      <c r="A19" s="9">
        <v>12</v>
      </c>
      <c r="B19" s="24" t="s">
        <v>33</v>
      </c>
      <c r="C19" s="8" t="s">
        <v>11</v>
      </c>
      <c r="D19" s="23" t="s">
        <v>18</v>
      </c>
      <c r="E19" s="18">
        <v>8</v>
      </c>
      <c r="F19" s="25">
        <v>23729.279999999999</v>
      </c>
      <c r="G19" s="15">
        <v>23961.919999999998</v>
      </c>
      <c r="H19" s="10">
        <v>23264</v>
      </c>
      <c r="I19" s="10">
        <f t="shared" si="0"/>
        <v>23651.733333333334</v>
      </c>
      <c r="J19" s="11">
        <f t="shared" si="1"/>
        <v>355.36346989150798</v>
      </c>
      <c r="K19" s="12">
        <f t="shared" si="2"/>
        <v>1.5024838344117469E-2</v>
      </c>
      <c r="L19" s="25">
        <f t="shared" si="3"/>
        <v>189213.86666666667</v>
      </c>
    </row>
    <row r="20" spans="1:12" ht="45" customHeight="1" x14ac:dyDescent="0.25">
      <c r="A20" s="9">
        <v>13</v>
      </c>
      <c r="B20" s="24" t="s">
        <v>26</v>
      </c>
      <c r="C20" s="8" t="s">
        <v>11</v>
      </c>
      <c r="D20" s="23" t="s">
        <v>18</v>
      </c>
      <c r="E20" s="18">
        <v>2</v>
      </c>
      <c r="F20" s="15">
        <v>21092.38</v>
      </c>
      <c r="G20" s="15">
        <v>21299.16</v>
      </c>
      <c r="H20" s="10">
        <v>20678.8</v>
      </c>
      <c r="I20" s="10">
        <f t="shared" si="0"/>
        <v>21023.446666666667</v>
      </c>
      <c r="J20" s="11">
        <f t="shared" si="1"/>
        <v>315.8725783181149</v>
      </c>
      <c r="K20" s="12">
        <f t="shared" si="2"/>
        <v>1.5024776066758871E-2</v>
      </c>
      <c r="L20" s="25">
        <f t="shared" si="3"/>
        <v>42046.893333333333</v>
      </c>
    </row>
    <row r="21" spans="1:12" ht="56.25" customHeight="1" x14ac:dyDescent="0.25">
      <c r="A21" s="9">
        <v>14</v>
      </c>
      <c r="B21" s="24" t="s">
        <v>53</v>
      </c>
      <c r="C21" s="8" t="s">
        <v>11</v>
      </c>
      <c r="D21" s="23" t="s">
        <v>18</v>
      </c>
      <c r="E21" s="18">
        <v>2</v>
      </c>
      <c r="F21" s="15">
        <v>2747.27</v>
      </c>
      <c r="G21" s="15">
        <v>2774.2</v>
      </c>
      <c r="H21" s="10">
        <v>2693.4</v>
      </c>
      <c r="I21" s="10">
        <f t="shared" si="0"/>
        <v>2738.2899999999995</v>
      </c>
      <c r="J21" s="11">
        <f t="shared" si="1"/>
        <v>41.141709979046681</v>
      </c>
      <c r="K21" s="12">
        <f t="shared" si="2"/>
        <v>1.5024599286067834E-2</v>
      </c>
      <c r="L21" s="25">
        <f t="shared" si="3"/>
        <v>5476.579999999999</v>
      </c>
    </row>
    <row r="22" spans="1:12" ht="78.75" customHeight="1" x14ac:dyDescent="0.25">
      <c r="A22" s="9">
        <v>15</v>
      </c>
      <c r="B22" s="24" t="s">
        <v>30</v>
      </c>
      <c r="C22" s="8" t="s">
        <v>11</v>
      </c>
      <c r="D22" s="23" t="s">
        <v>18</v>
      </c>
      <c r="E22" s="18">
        <v>6</v>
      </c>
      <c r="F22" s="15">
        <v>7703.24</v>
      </c>
      <c r="G22" s="15">
        <v>7778.77</v>
      </c>
      <c r="H22" s="10">
        <v>7552.2</v>
      </c>
      <c r="I22" s="10">
        <f t="shared" si="0"/>
        <v>7678.07</v>
      </c>
      <c r="J22" s="11">
        <f t="shared" si="1"/>
        <v>115.36306991407632</v>
      </c>
      <c r="K22" s="12">
        <f t="shared" si="2"/>
        <v>1.5025008877761771E-2</v>
      </c>
      <c r="L22" s="25">
        <f t="shared" si="3"/>
        <v>46068.42</v>
      </c>
    </row>
    <row r="23" spans="1:12" ht="67.5" customHeight="1" x14ac:dyDescent="0.25">
      <c r="A23" s="9">
        <v>16</v>
      </c>
      <c r="B23" s="24" t="s">
        <v>54</v>
      </c>
      <c r="C23" s="8" t="s">
        <v>11</v>
      </c>
      <c r="D23" s="23" t="s">
        <v>18</v>
      </c>
      <c r="E23" s="18">
        <v>2</v>
      </c>
      <c r="F23" s="15">
        <v>7917.34</v>
      </c>
      <c r="G23" s="15">
        <v>7994.96</v>
      </c>
      <c r="H23" s="10">
        <v>7762.1</v>
      </c>
      <c r="I23" s="10">
        <f t="shared" si="0"/>
        <v>7891.4666666666672</v>
      </c>
      <c r="J23" s="11">
        <f t="shared" si="1"/>
        <v>118.56650848082393</v>
      </c>
      <c r="K23" s="12">
        <f t="shared" si="2"/>
        <v>1.5024647950633248E-2</v>
      </c>
      <c r="L23" s="25">
        <f t="shared" si="3"/>
        <v>15782.933333333334</v>
      </c>
    </row>
    <row r="24" spans="1:12" ht="56.25" customHeight="1" x14ac:dyDescent="0.25">
      <c r="A24" s="9">
        <v>17</v>
      </c>
      <c r="B24" s="24" t="s">
        <v>34</v>
      </c>
      <c r="C24" s="8" t="s">
        <v>11</v>
      </c>
      <c r="D24" s="23" t="s">
        <v>18</v>
      </c>
      <c r="E24" s="18">
        <v>2</v>
      </c>
      <c r="F24" s="15">
        <v>16285.52</v>
      </c>
      <c r="G24" s="15">
        <v>16445.189999999999</v>
      </c>
      <c r="H24" s="10">
        <v>15966.2</v>
      </c>
      <c r="I24" s="10">
        <f t="shared" si="0"/>
        <v>16232.303333333335</v>
      </c>
      <c r="J24" s="11">
        <f t="shared" si="1"/>
        <v>243.88904287264091</v>
      </c>
      <c r="K24" s="12">
        <f t="shared" si="2"/>
        <v>1.5024919006522645E-2</v>
      </c>
      <c r="L24" s="25">
        <f t="shared" si="3"/>
        <v>32464.60666666667</v>
      </c>
    </row>
    <row r="25" spans="1:12" ht="56.25" customHeight="1" x14ac:dyDescent="0.25">
      <c r="A25" s="9">
        <v>18</v>
      </c>
      <c r="B25" s="24" t="s">
        <v>60</v>
      </c>
      <c r="C25" s="8" t="s">
        <v>11</v>
      </c>
      <c r="D25" s="23" t="s">
        <v>18</v>
      </c>
      <c r="E25" s="18">
        <v>6</v>
      </c>
      <c r="F25" s="15">
        <v>2199.12</v>
      </c>
      <c r="G25" s="15">
        <v>2220.6799999999998</v>
      </c>
      <c r="H25" s="10">
        <v>2156</v>
      </c>
      <c r="I25" s="10">
        <f t="shared" si="0"/>
        <v>2191.9333333333329</v>
      </c>
      <c r="J25" s="11">
        <f t="shared" si="1"/>
        <v>32.933443994415882</v>
      </c>
      <c r="K25" s="12">
        <f t="shared" si="2"/>
        <v>1.5024838344117471E-2</v>
      </c>
      <c r="L25" s="25">
        <f t="shared" si="3"/>
        <v>13151.599999999999</v>
      </c>
    </row>
    <row r="26" spans="1:12" ht="15.75" x14ac:dyDescent="0.25">
      <c r="A26" s="9">
        <v>19</v>
      </c>
      <c r="B26" s="24" t="s">
        <v>52</v>
      </c>
      <c r="C26" s="8" t="s">
        <v>11</v>
      </c>
      <c r="D26" s="23" t="s">
        <v>18</v>
      </c>
      <c r="E26" s="18">
        <v>2</v>
      </c>
      <c r="F26" s="15">
        <v>3733.2</v>
      </c>
      <c r="G26" s="15">
        <v>3769.8</v>
      </c>
      <c r="H26" s="10">
        <v>3660</v>
      </c>
      <c r="I26" s="10">
        <f t="shared" si="0"/>
        <v>3721</v>
      </c>
      <c r="J26" s="11">
        <f t="shared" si="1"/>
        <v>55.907423478461311</v>
      </c>
      <c r="K26" s="12">
        <f t="shared" si="2"/>
        <v>1.5024838344117525E-2</v>
      </c>
      <c r="L26" s="25">
        <f t="shared" si="3"/>
        <v>7442</v>
      </c>
    </row>
    <row r="27" spans="1:12" ht="78.75" customHeight="1" x14ac:dyDescent="0.25">
      <c r="A27" s="9">
        <v>20</v>
      </c>
      <c r="B27" s="24" t="s">
        <v>21</v>
      </c>
      <c r="C27" s="8" t="s">
        <v>11</v>
      </c>
      <c r="D27" s="23" t="s">
        <v>18</v>
      </c>
      <c r="E27" s="18">
        <v>3</v>
      </c>
      <c r="F27" s="15">
        <v>7982.21</v>
      </c>
      <c r="G27" s="15">
        <v>8060.47</v>
      </c>
      <c r="H27" s="10">
        <v>7825.7</v>
      </c>
      <c r="I27" s="10">
        <f t="shared" si="0"/>
        <v>7956.126666666667</v>
      </c>
      <c r="J27" s="11">
        <f t="shared" si="1"/>
        <v>119.53866919676405</v>
      </c>
      <c r="K27" s="12">
        <f t="shared" si="2"/>
        <v>1.5024731782814424E-2</v>
      </c>
      <c r="L27" s="25">
        <f t="shared" si="3"/>
        <v>23868.38</v>
      </c>
    </row>
    <row r="28" spans="1:12" ht="67.5" customHeight="1" x14ac:dyDescent="0.25">
      <c r="A28" s="9">
        <v>21</v>
      </c>
      <c r="B28" s="24" t="s">
        <v>24</v>
      </c>
      <c r="C28" s="8" t="s">
        <v>11</v>
      </c>
      <c r="D28" s="23" t="s">
        <v>18</v>
      </c>
      <c r="E28" s="18">
        <v>6</v>
      </c>
      <c r="F28" s="15">
        <v>3691.07</v>
      </c>
      <c r="G28" s="15">
        <v>3727.26</v>
      </c>
      <c r="H28" s="10">
        <v>3618.7</v>
      </c>
      <c r="I28" s="10">
        <f t="shared" si="0"/>
        <v>3679.0099999999998</v>
      </c>
      <c r="J28" s="11">
        <f t="shared" si="1"/>
        <v>55.275682718533865</v>
      </c>
      <c r="K28" s="12">
        <f t="shared" si="2"/>
        <v>1.5024607902270956E-2</v>
      </c>
      <c r="L28" s="25">
        <f t="shared" si="3"/>
        <v>22074.059999999998</v>
      </c>
    </row>
    <row r="29" spans="1:12" ht="90" customHeight="1" x14ac:dyDescent="0.25">
      <c r="A29" s="9">
        <v>22</v>
      </c>
      <c r="B29" s="24" t="s">
        <v>22</v>
      </c>
      <c r="C29" s="8" t="s">
        <v>11</v>
      </c>
      <c r="D29" s="23" t="s">
        <v>18</v>
      </c>
      <c r="E29" s="18">
        <v>3</v>
      </c>
      <c r="F29" s="15">
        <v>12059.26</v>
      </c>
      <c r="G29" s="15">
        <v>12177.48</v>
      </c>
      <c r="H29" s="10">
        <v>11822.8</v>
      </c>
      <c r="I29" s="10">
        <f t="shared" si="0"/>
        <v>12019.846666666665</v>
      </c>
      <c r="J29" s="11">
        <f t="shared" si="1"/>
        <v>180.59494381995697</v>
      </c>
      <c r="K29" s="12">
        <f t="shared" si="2"/>
        <v>1.5024729418619067E-2</v>
      </c>
      <c r="L29" s="25">
        <f t="shared" si="3"/>
        <v>36059.539999999994</v>
      </c>
    </row>
    <row r="30" spans="1:12" ht="15.75" x14ac:dyDescent="0.25">
      <c r="A30" s="9">
        <v>23</v>
      </c>
      <c r="B30" s="24" t="s">
        <v>59</v>
      </c>
      <c r="C30" s="8" t="s">
        <v>11</v>
      </c>
      <c r="D30" s="23" t="s">
        <v>18</v>
      </c>
      <c r="E30" s="18">
        <v>2</v>
      </c>
      <c r="F30" s="15">
        <v>20962.63</v>
      </c>
      <c r="G30" s="15">
        <v>21168.15</v>
      </c>
      <c r="H30" s="10">
        <v>20551.599999999999</v>
      </c>
      <c r="I30" s="10">
        <f t="shared" si="0"/>
        <v>20894.126666666667</v>
      </c>
      <c r="J30" s="11">
        <f t="shared" si="1"/>
        <v>313.93153016754195</v>
      </c>
      <c r="K30" s="12">
        <f t="shared" si="2"/>
        <v>1.5024869676336889E-2</v>
      </c>
      <c r="L30" s="25">
        <f t="shared" si="3"/>
        <v>41788.253333333334</v>
      </c>
    </row>
    <row r="31" spans="1:12" ht="112.5" customHeight="1" x14ac:dyDescent="0.25">
      <c r="A31" s="9">
        <v>24</v>
      </c>
      <c r="B31" s="24" t="s">
        <v>25</v>
      </c>
      <c r="C31" s="8" t="s">
        <v>11</v>
      </c>
      <c r="D31" s="23" t="s">
        <v>18</v>
      </c>
      <c r="E31" s="18">
        <v>3</v>
      </c>
      <c r="F31" s="15">
        <v>2941.88</v>
      </c>
      <c r="G31" s="15">
        <v>2970.73</v>
      </c>
      <c r="H31" s="10">
        <v>2884.2</v>
      </c>
      <c r="I31" s="10">
        <f t="shared" si="0"/>
        <v>2932.2700000000004</v>
      </c>
      <c r="J31" s="11">
        <f t="shared" si="1"/>
        <v>44.058192200770229</v>
      </c>
      <c r="K31" s="12">
        <f t="shared" si="2"/>
        <v>1.5025284916044643E-2</v>
      </c>
      <c r="L31" s="25">
        <f t="shared" si="3"/>
        <v>8796.8100000000013</v>
      </c>
    </row>
    <row r="32" spans="1:12" ht="112.5" customHeight="1" x14ac:dyDescent="0.25">
      <c r="A32" s="9">
        <v>25</v>
      </c>
      <c r="B32" s="24" t="s">
        <v>41</v>
      </c>
      <c r="C32" s="8" t="s">
        <v>11</v>
      </c>
      <c r="D32" s="23" t="s">
        <v>18</v>
      </c>
      <c r="E32" s="18">
        <v>2</v>
      </c>
      <c r="F32" s="15">
        <v>5815.53</v>
      </c>
      <c r="G32" s="15">
        <v>5872.55</v>
      </c>
      <c r="H32" s="10">
        <v>5701.5</v>
      </c>
      <c r="I32" s="10">
        <f t="shared" si="0"/>
        <v>5796.5266666666676</v>
      </c>
      <c r="J32" s="11">
        <f t="shared" si="1"/>
        <v>87.094033282041451</v>
      </c>
      <c r="K32" s="12">
        <f t="shared" si="2"/>
        <v>1.5025210490772309E-2</v>
      </c>
      <c r="L32" s="25">
        <f t="shared" si="3"/>
        <v>11593.053333333335</v>
      </c>
    </row>
    <row r="33" spans="1:12" ht="101.25" customHeight="1" x14ac:dyDescent="0.25">
      <c r="A33" s="9">
        <v>26</v>
      </c>
      <c r="B33" s="24" t="s">
        <v>55</v>
      </c>
      <c r="C33" s="8" t="s">
        <v>11</v>
      </c>
      <c r="D33" s="23" t="s">
        <v>18</v>
      </c>
      <c r="E33" s="18">
        <v>2</v>
      </c>
      <c r="F33" s="15">
        <v>4615.5</v>
      </c>
      <c r="G33" s="15">
        <v>4660.75</v>
      </c>
      <c r="H33" s="10">
        <v>4525</v>
      </c>
      <c r="I33" s="10">
        <f t="shared" si="0"/>
        <v>4600.416666666667</v>
      </c>
      <c r="J33" s="11">
        <f t="shared" si="1"/>
        <v>69.120516732250579</v>
      </c>
      <c r="K33" s="12">
        <f t="shared" si="2"/>
        <v>1.5024838344117506E-2</v>
      </c>
      <c r="L33" s="25">
        <f t="shared" si="3"/>
        <v>9200.8333333333339</v>
      </c>
    </row>
    <row r="34" spans="1:12" ht="101.25" customHeight="1" x14ac:dyDescent="0.25">
      <c r="A34" s="9">
        <v>27</v>
      </c>
      <c r="B34" s="24" t="s">
        <v>43</v>
      </c>
      <c r="C34" s="8" t="s">
        <v>11</v>
      </c>
      <c r="D34" s="23" t="s">
        <v>18</v>
      </c>
      <c r="E34" s="18">
        <v>2</v>
      </c>
      <c r="F34" s="15">
        <v>10813.73</v>
      </c>
      <c r="G34" s="15">
        <v>10919.75</v>
      </c>
      <c r="H34" s="10">
        <v>10601.7</v>
      </c>
      <c r="I34" s="10">
        <f t="shared" si="0"/>
        <v>10778.393333333333</v>
      </c>
      <c r="J34" s="11">
        <f t="shared" si="1"/>
        <v>161.94276962350986</v>
      </c>
      <c r="K34" s="12">
        <f t="shared" si="2"/>
        <v>1.5024759684978701E-2</v>
      </c>
      <c r="L34" s="25">
        <f t="shared" si="3"/>
        <v>21556.786666666667</v>
      </c>
    </row>
    <row r="35" spans="1:12" ht="90" customHeight="1" x14ac:dyDescent="0.25">
      <c r="A35" s="9">
        <v>28</v>
      </c>
      <c r="B35" s="24" t="s">
        <v>45</v>
      </c>
      <c r="C35" s="8" t="s">
        <v>11</v>
      </c>
      <c r="D35" s="23" t="s">
        <v>18</v>
      </c>
      <c r="E35" s="18">
        <v>2</v>
      </c>
      <c r="F35" s="15">
        <v>7210.28</v>
      </c>
      <c r="G35" s="15">
        <v>7280.97</v>
      </c>
      <c r="H35" s="10">
        <v>7068.9</v>
      </c>
      <c r="I35" s="10">
        <f t="shared" si="0"/>
        <v>7186.7166666666672</v>
      </c>
      <c r="J35" s="11">
        <f t="shared" si="1"/>
        <v>107.9807586254764</v>
      </c>
      <c r="K35" s="12">
        <f t="shared" si="2"/>
        <v>1.5025047408131631E-2</v>
      </c>
      <c r="L35" s="25">
        <f t="shared" si="3"/>
        <v>14373.433333333334</v>
      </c>
    </row>
    <row r="36" spans="1:12" ht="90" customHeight="1" x14ac:dyDescent="0.25">
      <c r="A36" s="9">
        <v>29</v>
      </c>
      <c r="B36" s="24" t="s">
        <v>27</v>
      </c>
      <c r="C36" s="8" t="s">
        <v>11</v>
      </c>
      <c r="D36" s="23" t="s">
        <v>18</v>
      </c>
      <c r="E36" s="18">
        <v>2</v>
      </c>
      <c r="F36" s="30">
        <v>8270.8700000000008</v>
      </c>
      <c r="G36" s="15">
        <v>8351.9599999999991</v>
      </c>
      <c r="H36" s="10">
        <v>8108.7</v>
      </c>
      <c r="I36" s="10">
        <f t="shared" si="0"/>
        <v>8243.8433333333342</v>
      </c>
      <c r="J36" s="11">
        <f t="shared" si="1"/>
        <v>123.86156560181728</v>
      </c>
      <c r="K36" s="12">
        <f t="shared" si="2"/>
        <v>1.502473550182507E-2</v>
      </c>
      <c r="L36" s="25">
        <f t="shared" si="3"/>
        <v>16487.686666666668</v>
      </c>
    </row>
    <row r="37" spans="1:12" ht="22.5" x14ac:dyDescent="0.25">
      <c r="A37" s="9">
        <v>30</v>
      </c>
      <c r="B37" s="24" t="s">
        <v>35</v>
      </c>
      <c r="C37" s="8" t="s">
        <v>11</v>
      </c>
      <c r="D37" s="23" t="s">
        <v>18</v>
      </c>
      <c r="E37" s="18">
        <v>6</v>
      </c>
      <c r="F37" s="15">
        <v>12853.94</v>
      </c>
      <c r="G37" s="15">
        <v>12979.96</v>
      </c>
      <c r="H37" s="10">
        <v>12601.9</v>
      </c>
      <c r="I37" s="10">
        <f t="shared" si="0"/>
        <v>12811.933333333334</v>
      </c>
      <c r="J37" s="11">
        <f t="shared" si="1"/>
        <v>192.49872969277817</v>
      </c>
      <c r="K37" s="12">
        <f t="shared" si="2"/>
        <v>1.5024955616335147E-2</v>
      </c>
      <c r="L37" s="25">
        <f t="shared" si="3"/>
        <v>76871.600000000006</v>
      </c>
    </row>
    <row r="38" spans="1:12" ht="45" customHeight="1" x14ac:dyDescent="0.25">
      <c r="A38" s="9">
        <v>31</v>
      </c>
      <c r="B38" s="24" t="s">
        <v>37</v>
      </c>
      <c r="C38" s="8" t="s">
        <v>11</v>
      </c>
      <c r="D38" s="23" t="s">
        <v>18</v>
      </c>
      <c r="E38" s="18">
        <v>3</v>
      </c>
      <c r="F38" s="15">
        <v>55294.81</v>
      </c>
      <c r="G38" s="15">
        <v>55836.92</v>
      </c>
      <c r="H38" s="10">
        <v>54210.6</v>
      </c>
      <c r="I38" s="10">
        <f t="shared" si="0"/>
        <v>55114.109999999993</v>
      </c>
      <c r="J38" s="11">
        <f t="shared" si="1"/>
        <v>828.08124788573718</v>
      </c>
      <c r="K38" s="12">
        <f t="shared" si="2"/>
        <v>1.5024850222306724E-2</v>
      </c>
      <c r="L38" s="25">
        <f t="shared" si="3"/>
        <v>165342.32999999999</v>
      </c>
    </row>
    <row r="39" spans="1:12" ht="45" customHeight="1" x14ac:dyDescent="0.25">
      <c r="A39" s="9">
        <v>32</v>
      </c>
      <c r="B39" s="24" t="s">
        <v>39</v>
      </c>
      <c r="C39" s="8" t="s">
        <v>11</v>
      </c>
      <c r="D39" s="23" t="s">
        <v>18</v>
      </c>
      <c r="E39" s="18">
        <v>3</v>
      </c>
      <c r="F39" s="15">
        <v>29243.200000000001</v>
      </c>
      <c r="G39" s="15">
        <v>29529.89</v>
      </c>
      <c r="H39" s="10">
        <v>28669.8</v>
      </c>
      <c r="I39" s="10">
        <f t="shared" si="0"/>
        <v>29147.63</v>
      </c>
      <c r="J39" s="11">
        <f t="shared" si="1"/>
        <v>437.93711957311882</v>
      </c>
      <c r="K39" s="12">
        <f t="shared" si="2"/>
        <v>1.5024793424821119E-2</v>
      </c>
      <c r="L39" s="25">
        <f t="shared" si="3"/>
        <v>87442.89</v>
      </c>
    </row>
    <row r="40" spans="1:12" ht="33.75" customHeight="1" x14ac:dyDescent="0.25">
      <c r="A40" s="9">
        <v>33</v>
      </c>
      <c r="B40" s="24" t="s">
        <v>49</v>
      </c>
      <c r="C40" s="8" t="s">
        <v>11</v>
      </c>
      <c r="D40" s="23" t="s">
        <v>18</v>
      </c>
      <c r="E40" s="18">
        <v>6</v>
      </c>
      <c r="F40" s="15">
        <v>48489.98</v>
      </c>
      <c r="G40" s="15">
        <v>48965.38</v>
      </c>
      <c r="H40" s="10">
        <v>47539.199999999997</v>
      </c>
      <c r="I40" s="10">
        <f t="shared" ref="I40:I56" si="4">AVERAGE(F40:H40)</f>
        <v>48331.519999999997</v>
      </c>
      <c r="J40" s="11">
        <f t="shared" si="1"/>
        <v>726.17458424266067</v>
      </c>
      <c r="K40" s="12">
        <f t="shared" si="2"/>
        <v>1.5024865434454797E-2</v>
      </c>
      <c r="L40" s="25">
        <f t="shared" si="3"/>
        <v>289989.12</v>
      </c>
    </row>
    <row r="41" spans="1:12" ht="15.75" x14ac:dyDescent="0.25">
      <c r="A41" s="9">
        <v>34</v>
      </c>
      <c r="B41" s="24" t="s">
        <v>36</v>
      </c>
      <c r="C41" s="8" t="s">
        <v>11</v>
      </c>
      <c r="D41" s="23" t="s">
        <v>18</v>
      </c>
      <c r="E41" s="18">
        <v>2</v>
      </c>
      <c r="F41" s="15">
        <v>11780.29</v>
      </c>
      <c r="G41" s="15">
        <v>11895.78</v>
      </c>
      <c r="H41" s="10">
        <v>11549.3</v>
      </c>
      <c r="I41" s="10">
        <f t="shared" si="4"/>
        <v>11741.789999999999</v>
      </c>
      <c r="J41" s="11">
        <f t="shared" si="1"/>
        <v>176.41934446086199</v>
      </c>
      <c r="K41" s="12">
        <f t="shared" si="2"/>
        <v>1.5024910551190407E-2</v>
      </c>
      <c r="L41" s="25">
        <f t="shared" si="3"/>
        <v>23483.579999999998</v>
      </c>
    </row>
    <row r="42" spans="1:12" ht="15.75" x14ac:dyDescent="0.25">
      <c r="A42" s="9">
        <v>35</v>
      </c>
      <c r="B42" s="24" t="s">
        <v>38</v>
      </c>
      <c r="C42" s="8" t="s">
        <v>11</v>
      </c>
      <c r="D42" s="23" t="s">
        <v>18</v>
      </c>
      <c r="E42" s="18">
        <v>1</v>
      </c>
      <c r="F42" s="15">
        <v>7641.64</v>
      </c>
      <c r="G42" s="15">
        <v>7716.55</v>
      </c>
      <c r="H42" s="10">
        <v>7491.8</v>
      </c>
      <c r="I42" s="10">
        <f t="shared" si="4"/>
        <v>7616.6633333333339</v>
      </c>
      <c r="J42" s="11">
        <f t="shared" si="1"/>
        <v>114.43782605997606</v>
      </c>
      <c r="K42" s="12">
        <f t="shared" si="2"/>
        <v>1.5024666451929658E-2</v>
      </c>
      <c r="L42" s="25">
        <f t="shared" si="3"/>
        <v>7616.6633333333339</v>
      </c>
    </row>
    <row r="43" spans="1:12" ht="45" customHeight="1" x14ac:dyDescent="0.25">
      <c r="A43" s="9">
        <v>36</v>
      </c>
      <c r="B43" s="24" t="s">
        <v>40</v>
      </c>
      <c r="C43" s="8" t="s">
        <v>11</v>
      </c>
      <c r="D43" s="23" t="s">
        <v>18</v>
      </c>
      <c r="E43" s="18">
        <v>1</v>
      </c>
      <c r="F43" s="15">
        <v>8481.7099999999991</v>
      </c>
      <c r="G43" s="15">
        <v>8564.86</v>
      </c>
      <c r="H43" s="10">
        <v>8315.4</v>
      </c>
      <c r="I43" s="10">
        <f t="shared" si="4"/>
        <v>8453.99</v>
      </c>
      <c r="J43" s="11">
        <f t="shared" si="1"/>
        <v>127.01917847317424</v>
      </c>
      <c r="K43" s="12">
        <f t="shared" si="2"/>
        <v>1.5024760908538364E-2</v>
      </c>
      <c r="L43" s="25">
        <f t="shared" si="3"/>
        <v>8453.99</v>
      </c>
    </row>
    <row r="44" spans="1:12" ht="15.75" x14ac:dyDescent="0.25">
      <c r="A44" s="9">
        <v>37</v>
      </c>
      <c r="B44" s="24" t="s">
        <v>50</v>
      </c>
      <c r="C44" s="8" t="s">
        <v>11</v>
      </c>
      <c r="D44" s="23" t="s">
        <v>18</v>
      </c>
      <c r="E44" s="18">
        <v>2</v>
      </c>
      <c r="F44" s="15">
        <v>21134.5</v>
      </c>
      <c r="G44" s="15">
        <v>21341.7</v>
      </c>
      <c r="H44" s="10">
        <v>20720.099999999999</v>
      </c>
      <c r="I44" s="10">
        <f t="shared" si="4"/>
        <v>21065.433333333331</v>
      </c>
      <c r="J44" s="11">
        <f t="shared" si="1"/>
        <v>316.50322799828444</v>
      </c>
      <c r="K44" s="12">
        <f t="shared" si="2"/>
        <v>1.5024767019506734E-2</v>
      </c>
      <c r="L44" s="25">
        <f t="shared" si="3"/>
        <v>42130.866666666661</v>
      </c>
    </row>
    <row r="45" spans="1:12" ht="15.75" x14ac:dyDescent="0.25">
      <c r="A45" s="9">
        <v>38</v>
      </c>
      <c r="B45" s="24" t="s">
        <v>58</v>
      </c>
      <c r="C45" s="8" t="s">
        <v>11</v>
      </c>
      <c r="D45" s="23" t="s">
        <v>18</v>
      </c>
      <c r="E45" s="18">
        <v>2</v>
      </c>
      <c r="F45" s="15">
        <v>17829.400000000001</v>
      </c>
      <c r="G45" s="15">
        <v>18004.189999999999</v>
      </c>
      <c r="H45" s="10">
        <v>17479.8</v>
      </c>
      <c r="I45" s="10">
        <f t="shared" si="4"/>
        <v>17771.13</v>
      </c>
      <c r="J45" s="11">
        <f t="shared" si="1"/>
        <v>267.00704616170714</v>
      </c>
      <c r="K45" s="12">
        <f t="shared" si="2"/>
        <v>1.5024764669534639E-2</v>
      </c>
      <c r="L45" s="25">
        <f t="shared" si="3"/>
        <v>35542.26</v>
      </c>
    </row>
    <row r="46" spans="1:12" ht="15.75" x14ac:dyDescent="0.25">
      <c r="A46" s="17">
        <v>39</v>
      </c>
      <c r="B46" s="24" t="s">
        <v>51</v>
      </c>
      <c r="C46" s="8" t="s">
        <v>11</v>
      </c>
      <c r="D46" s="23" t="s">
        <v>18</v>
      </c>
      <c r="E46" s="18">
        <v>2</v>
      </c>
      <c r="F46" s="25">
        <v>17829.400000000001</v>
      </c>
      <c r="G46" s="25">
        <v>18004.189999999999</v>
      </c>
      <c r="H46" s="10">
        <v>17479.8</v>
      </c>
      <c r="I46" s="10">
        <f t="shared" si="4"/>
        <v>17771.13</v>
      </c>
      <c r="J46" s="11">
        <f t="shared" ref="J46:J53" si="5">_xlfn.STDEV.S(F46, G46, H46)</f>
        <v>267.00704616170714</v>
      </c>
      <c r="K46" s="12">
        <f t="shared" ref="K46:K53" si="6">J46/I46</f>
        <v>1.5024764669534639E-2</v>
      </c>
      <c r="L46" s="25">
        <f t="shared" ref="L46:L53" si="7">E46*I46</f>
        <v>35542.26</v>
      </c>
    </row>
    <row r="47" spans="1:12" ht="45" customHeight="1" x14ac:dyDescent="0.25">
      <c r="A47" s="17">
        <v>40</v>
      </c>
      <c r="B47" s="24" t="s">
        <v>28</v>
      </c>
      <c r="C47" s="8" t="s">
        <v>11</v>
      </c>
      <c r="D47" s="23" t="s">
        <v>18</v>
      </c>
      <c r="E47" s="18">
        <v>1</v>
      </c>
      <c r="F47" s="25">
        <v>3626.2</v>
      </c>
      <c r="G47" s="25">
        <v>3661.75</v>
      </c>
      <c r="H47" s="10">
        <v>3555.1</v>
      </c>
      <c r="I47" s="10">
        <f t="shared" si="4"/>
        <v>3614.35</v>
      </c>
      <c r="J47" s="11">
        <f t="shared" si="5"/>
        <v>54.30352198522673</v>
      </c>
      <c r="K47" s="12">
        <f t="shared" si="6"/>
        <v>1.5024422644521624E-2</v>
      </c>
      <c r="L47" s="25">
        <f t="shared" si="7"/>
        <v>3614.35</v>
      </c>
    </row>
    <row r="48" spans="1:12" ht="45" customHeight="1" x14ac:dyDescent="0.25">
      <c r="A48" s="17">
        <v>41</v>
      </c>
      <c r="B48" s="24" t="s">
        <v>57</v>
      </c>
      <c r="C48" s="8" t="s">
        <v>11</v>
      </c>
      <c r="D48" s="23" t="s">
        <v>18</v>
      </c>
      <c r="E48" s="18">
        <v>1</v>
      </c>
      <c r="F48" s="25">
        <v>3185.05</v>
      </c>
      <c r="G48" s="25">
        <v>3216.28</v>
      </c>
      <c r="H48" s="10">
        <v>3122.6</v>
      </c>
      <c r="I48" s="10">
        <f t="shared" si="4"/>
        <v>3174.6433333333334</v>
      </c>
      <c r="J48" s="11">
        <f t="shared" si="5"/>
        <v>47.699157574671574</v>
      </c>
      <c r="K48" s="12">
        <f t="shared" si="6"/>
        <v>1.5025044569207745E-2</v>
      </c>
      <c r="L48" s="25">
        <f t="shared" si="7"/>
        <v>3174.6433333333334</v>
      </c>
    </row>
    <row r="49" spans="1:12" ht="15.75" x14ac:dyDescent="0.25">
      <c r="A49" s="17">
        <v>42</v>
      </c>
      <c r="B49" s="24" t="s">
        <v>56</v>
      </c>
      <c r="C49" s="8" t="s">
        <v>11</v>
      </c>
      <c r="D49" s="23" t="s">
        <v>18</v>
      </c>
      <c r="E49" s="18">
        <v>1</v>
      </c>
      <c r="F49" s="25">
        <v>3486.77</v>
      </c>
      <c r="G49" s="25">
        <v>3520.95</v>
      </c>
      <c r="H49" s="10">
        <v>3418.4</v>
      </c>
      <c r="I49" s="10">
        <f t="shared" si="4"/>
        <v>3475.373333333333</v>
      </c>
      <c r="J49" s="11">
        <f t="shared" ref="J49" si="8">_xlfn.STDEV.S(F49, G49, H49)</f>
        <v>52.216267899317735</v>
      </c>
      <c r="K49" s="12">
        <f t="shared" ref="K49" si="9">J49/I49</f>
        <v>1.5024649984649439E-2</v>
      </c>
      <c r="L49" s="25">
        <f t="shared" ref="L49" si="10">E49*I49</f>
        <v>3475.373333333333</v>
      </c>
    </row>
    <row r="50" spans="1:12" ht="15.75" x14ac:dyDescent="0.25">
      <c r="A50" s="17">
        <v>43</v>
      </c>
      <c r="B50" s="24" t="s">
        <v>48</v>
      </c>
      <c r="C50" s="8" t="s">
        <v>11</v>
      </c>
      <c r="D50" s="23" t="s">
        <v>18</v>
      </c>
      <c r="E50" s="18">
        <v>1</v>
      </c>
      <c r="F50" s="25">
        <v>1910.36</v>
      </c>
      <c r="G50" s="25">
        <v>1929.09</v>
      </c>
      <c r="H50" s="10">
        <v>1872.9</v>
      </c>
      <c r="I50" s="10">
        <f t="shared" si="4"/>
        <v>1904.1166666666668</v>
      </c>
      <c r="J50" s="11">
        <f t="shared" si="5"/>
        <v>28.610547588840863</v>
      </c>
      <c r="K50" s="12">
        <f t="shared" si="6"/>
        <v>1.5025627415428428E-2</v>
      </c>
      <c r="L50" s="25">
        <f t="shared" si="7"/>
        <v>1904.1166666666668</v>
      </c>
    </row>
    <row r="51" spans="1:12" ht="22.5" x14ac:dyDescent="0.25">
      <c r="A51" s="17">
        <v>44</v>
      </c>
      <c r="B51" s="24" t="s">
        <v>47</v>
      </c>
      <c r="C51" s="8" t="s">
        <v>11</v>
      </c>
      <c r="D51" s="23" t="s">
        <v>18</v>
      </c>
      <c r="E51" s="18">
        <v>1</v>
      </c>
      <c r="F51" s="25">
        <v>3759.21</v>
      </c>
      <c r="G51" s="25">
        <v>3796.07</v>
      </c>
      <c r="H51" s="10">
        <v>3685.5</v>
      </c>
      <c r="I51" s="10">
        <f t="shared" si="4"/>
        <v>3746.9266666666667</v>
      </c>
      <c r="J51" s="11">
        <f t="shared" ref="J51" si="11">_xlfn.STDEV.S(F51, G51, H51)</f>
        <v>56.299124623153261</v>
      </c>
      <c r="K51" s="12">
        <f t="shared" ref="K51" si="12">J51/I51</f>
        <v>1.5025414061075814E-2</v>
      </c>
      <c r="L51" s="25">
        <f t="shared" ref="L51" si="13">E51*I51</f>
        <v>3746.9266666666667</v>
      </c>
    </row>
    <row r="52" spans="1:12" ht="22.5" x14ac:dyDescent="0.25">
      <c r="A52" s="17">
        <v>45</v>
      </c>
      <c r="B52" s="24" t="s">
        <v>42</v>
      </c>
      <c r="C52" s="8" t="s">
        <v>11</v>
      </c>
      <c r="D52" s="23" t="s">
        <v>18</v>
      </c>
      <c r="E52" s="18">
        <v>18</v>
      </c>
      <c r="F52" s="25">
        <v>7631.95</v>
      </c>
      <c r="G52" s="25">
        <v>7706.77</v>
      </c>
      <c r="H52" s="10">
        <v>7482.3</v>
      </c>
      <c r="I52" s="10">
        <f t="shared" si="4"/>
        <v>7607.0066666666671</v>
      </c>
      <c r="J52" s="11">
        <f t="shared" ref="J52" si="14">_xlfn.STDEV.S(F52, G52, H52)</f>
        <v>114.29489329507837</v>
      </c>
      <c r="K52" s="12">
        <f t="shared" ref="K52" si="15">J52/I52</f>
        <v>1.5024949800019241E-2</v>
      </c>
      <c r="L52" s="25">
        <f t="shared" ref="L52" si="16">E52*I52</f>
        <v>136926.12</v>
      </c>
    </row>
    <row r="53" spans="1:12" ht="22.5" x14ac:dyDescent="0.25">
      <c r="A53" s="17">
        <v>46</v>
      </c>
      <c r="B53" s="24" t="s">
        <v>46</v>
      </c>
      <c r="C53" s="8" t="s">
        <v>11</v>
      </c>
      <c r="D53" s="23" t="s">
        <v>18</v>
      </c>
      <c r="E53" s="18">
        <v>12</v>
      </c>
      <c r="F53" s="25">
        <v>3757.68</v>
      </c>
      <c r="G53" s="25">
        <v>3794.52</v>
      </c>
      <c r="H53" s="10">
        <v>3684</v>
      </c>
      <c r="I53" s="10">
        <f t="shared" si="4"/>
        <v>3745.4</v>
      </c>
      <c r="J53" s="11">
        <f t="shared" si="5"/>
        <v>56.274029534057689</v>
      </c>
      <c r="K53" s="12">
        <f t="shared" si="6"/>
        <v>1.5024838344117501E-2</v>
      </c>
      <c r="L53" s="25">
        <f t="shared" si="7"/>
        <v>44944.800000000003</v>
      </c>
    </row>
    <row r="54" spans="1:12" ht="22.5" x14ac:dyDescent="0.25">
      <c r="A54" s="9">
        <v>47</v>
      </c>
      <c r="B54" s="24" t="s">
        <v>44</v>
      </c>
      <c r="C54" s="8" t="s">
        <v>11</v>
      </c>
      <c r="D54" s="23" t="s">
        <v>18</v>
      </c>
      <c r="E54" s="18">
        <v>6</v>
      </c>
      <c r="F54" s="15">
        <v>19781.98</v>
      </c>
      <c r="G54" s="15">
        <v>19975.919999999998</v>
      </c>
      <c r="H54" s="10">
        <v>19394.099999999999</v>
      </c>
      <c r="I54" s="10">
        <f t="shared" si="4"/>
        <v>19717.333333333332</v>
      </c>
      <c r="J54" s="11">
        <f t="shared" si="1"/>
        <v>296.24824342657854</v>
      </c>
      <c r="K54" s="12">
        <f t="shared" si="2"/>
        <v>1.5024762142949278E-2</v>
      </c>
      <c r="L54" s="25">
        <f t="shared" si="3"/>
        <v>118304</v>
      </c>
    </row>
    <row r="55" spans="1:12" ht="15.75" x14ac:dyDescent="0.25">
      <c r="A55" s="9">
        <v>48</v>
      </c>
      <c r="B55" s="24" t="s">
        <v>29</v>
      </c>
      <c r="C55" s="8" t="s">
        <v>11</v>
      </c>
      <c r="D55" s="23" t="s">
        <v>18</v>
      </c>
      <c r="E55" s="18">
        <v>1</v>
      </c>
      <c r="F55" s="15">
        <v>8481.7099999999991</v>
      </c>
      <c r="G55" s="15">
        <v>8564.86</v>
      </c>
      <c r="H55" s="10">
        <v>8315.4</v>
      </c>
      <c r="I55" s="10">
        <f t="shared" si="4"/>
        <v>8453.99</v>
      </c>
      <c r="J55" s="11">
        <f t="shared" si="1"/>
        <v>127.01917847317424</v>
      </c>
      <c r="K55" s="12">
        <f t="shared" si="2"/>
        <v>1.5024760908538364E-2</v>
      </c>
      <c r="L55" s="25">
        <f t="shared" si="3"/>
        <v>8453.99</v>
      </c>
    </row>
    <row r="56" spans="1:12" ht="22.5" x14ac:dyDescent="0.25">
      <c r="A56" s="9">
        <v>49</v>
      </c>
      <c r="B56" s="24" t="s">
        <v>23</v>
      </c>
      <c r="C56" s="8" t="s">
        <v>11</v>
      </c>
      <c r="D56" s="23" t="s">
        <v>18</v>
      </c>
      <c r="E56" s="18">
        <v>20</v>
      </c>
      <c r="F56" s="15">
        <v>2653.73</v>
      </c>
      <c r="G56" s="15">
        <v>2679.75</v>
      </c>
      <c r="H56" s="10">
        <v>2601.6999999999998</v>
      </c>
      <c r="I56" s="10">
        <f t="shared" si="4"/>
        <v>2645.06</v>
      </c>
      <c r="J56" s="11">
        <f t="shared" si="1"/>
        <v>39.740751125261937</v>
      </c>
      <c r="K56" s="12">
        <f t="shared" si="2"/>
        <v>1.5024517827671939E-2</v>
      </c>
      <c r="L56" s="25">
        <f t="shared" si="3"/>
        <v>52901.2</v>
      </c>
    </row>
    <row r="57" spans="1:12" ht="15.75" x14ac:dyDescent="0.25">
      <c r="A57" s="19"/>
      <c r="B57" s="19" t="s">
        <v>12</v>
      </c>
      <c r="C57" s="19"/>
      <c r="D57" s="19"/>
      <c r="E57" s="20"/>
      <c r="F57" s="21"/>
      <c r="G57" s="21"/>
      <c r="H57" s="21"/>
      <c r="I57" s="22"/>
      <c r="J57" s="22"/>
      <c r="K57" s="19"/>
      <c r="L57" s="21">
        <f>SUM(L8:L56)</f>
        <v>2238166.5500000007</v>
      </c>
    </row>
    <row r="59" spans="1:12" x14ac:dyDescent="0.25">
      <c r="B59" s="33" t="s">
        <v>69</v>
      </c>
      <c r="C59" s="33"/>
      <c r="D59" s="33"/>
    </row>
    <row r="60" spans="1:12" x14ac:dyDescent="0.25">
      <c r="B60" s="16"/>
      <c r="C60" s="16"/>
      <c r="D60" s="16"/>
    </row>
    <row r="61" spans="1:12" x14ac:dyDescent="0.25">
      <c r="B61" s="27" t="s">
        <v>13</v>
      </c>
      <c r="C61" s="26"/>
      <c r="D61" s="26"/>
    </row>
    <row r="62" spans="1:12" x14ac:dyDescent="0.25">
      <c r="B62" s="16"/>
      <c r="C62" s="16"/>
      <c r="D62" s="16"/>
    </row>
    <row r="63" spans="1:12" x14ac:dyDescent="0.25">
      <c r="B63" s="27" t="s">
        <v>14</v>
      </c>
      <c r="C63" s="28" t="s">
        <v>15</v>
      </c>
      <c r="D63" s="28" t="s">
        <v>68</v>
      </c>
    </row>
    <row r="64" spans="1:12" x14ac:dyDescent="0.25">
      <c r="B64" s="27" t="s">
        <v>16</v>
      </c>
      <c r="C64" s="26"/>
      <c r="D64" s="26"/>
    </row>
  </sheetData>
  <mergeCells count="3">
    <mergeCell ref="A1:L1"/>
    <mergeCell ref="A3:L3"/>
    <mergeCell ref="B59:D59"/>
  </mergeCells>
  <pageMargins left="0.70866137742996205" right="0.70866137742996205" top="0.74803149700164795" bottom="0.74803149700164795" header="0.31496062874794001" footer="0.31496062874794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рынка (базовый)</vt:lpstr>
      <vt:lpstr>'Анализ рынка (базовый)'!Область_печати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А.А.Демченко</cp:lastModifiedBy>
  <dcterms:created xsi:type="dcterms:W3CDTF">2024-07-01T22:11:17Z</dcterms:created>
  <dcterms:modified xsi:type="dcterms:W3CDTF">2025-01-29T22:00:14Z</dcterms:modified>
</cp:coreProperties>
</file>