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3C77DB8F-A6FE-47BA-A72C-350BC4BD67C1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НМЦД" sheetId="130" r:id="rId1"/>
  </sheets>
  <definedNames>
    <definedName name="_xlnm.Print_Area" localSheetId="0">НМЦД!$A$1:$O$70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30" l="1"/>
  <c r="H8" i="130"/>
  <c r="H9" i="130"/>
  <c r="H10" i="130"/>
  <c r="H11" i="130"/>
  <c r="H12" i="130"/>
  <c r="H13" i="130"/>
  <c r="H14" i="130"/>
  <c r="H15" i="130"/>
  <c r="H16" i="130"/>
  <c r="H17" i="130"/>
  <c r="H18" i="130"/>
  <c r="H19" i="130"/>
  <c r="H20" i="130"/>
  <c r="H21" i="130"/>
  <c r="H22" i="130"/>
  <c r="H23" i="130"/>
  <c r="H24" i="130"/>
  <c r="H25" i="130"/>
  <c r="H26" i="130"/>
  <c r="H27" i="130"/>
  <c r="H28" i="130"/>
  <c r="H29" i="130"/>
  <c r="H30" i="130"/>
  <c r="H31" i="130"/>
  <c r="H32" i="130"/>
  <c r="H33" i="130"/>
  <c r="H34" i="130"/>
  <c r="H35" i="130"/>
  <c r="H36" i="130"/>
  <c r="H37" i="130"/>
  <c r="H38" i="130"/>
  <c r="H39" i="130"/>
  <c r="H40" i="130"/>
  <c r="H41" i="130"/>
  <c r="H42" i="130"/>
  <c r="H43" i="130"/>
  <c r="H44" i="130"/>
  <c r="H45" i="130"/>
  <c r="H46" i="130"/>
  <c r="H47" i="130"/>
  <c r="H48" i="130"/>
  <c r="H49" i="130"/>
  <c r="H50" i="130"/>
  <c r="H51" i="130"/>
  <c r="H52" i="130"/>
  <c r="H53" i="130"/>
  <c r="H54" i="130"/>
  <c r="H55" i="130"/>
  <c r="H56" i="130"/>
  <c r="H57" i="130"/>
  <c r="H58" i="130"/>
  <c r="H59" i="130"/>
  <c r="H60" i="130"/>
  <c r="H61" i="130"/>
  <c r="H62" i="130"/>
  <c r="H63" i="130"/>
  <c r="H7" i="130"/>
  <c r="G8" i="130"/>
  <c r="K8" i="130" s="1"/>
  <c r="G9" i="130"/>
  <c r="K9" i="130" s="1"/>
  <c r="G10" i="130"/>
  <c r="K10" i="130" s="1"/>
  <c r="G11" i="130"/>
  <c r="K11" i="130" s="1"/>
  <c r="G12" i="130"/>
  <c r="K12" i="130" s="1"/>
  <c r="G13" i="130"/>
  <c r="K13" i="130" s="1"/>
  <c r="G14" i="130"/>
  <c r="K14" i="130" s="1"/>
  <c r="G15" i="130"/>
  <c r="K15" i="130" s="1"/>
  <c r="G16" i="130"/>
  <c r="K16" i="130" s="1"/>
  <c r="G17" i="130"/>
  <c r="K17" i="130" s="1"/>
  <c r="G18" i="130"/>
  <c r="K18" i="130" s="1"/>
  <c r="G19" i="130"/>
  <c r="K19" i="130" s="1"/>
  <c r="G20" i="130"/>
  <c r="K20" i="130" s="1"/>
  <c r="G21" i="130"/>
  <c r="K21" i="130" s="1"/>
  <c r="G22" i="130"/>
  <c r="K22" i="130" s="1"/>
  <c r="G23" i="130"/>
  <c r="K23" i="130" s="1"/>
  <c r="G24" i="130"/>
  <c r="K24" i="130" s="1"/>
  <c r="G25" i="130"/>
  <c r="K25" i="130" s="1"/>
  <c r="G26" i="130"/>
  <c r="K26" i="130" s="1"/>
  <c r="G27" i="130"/>
  <c r="K27" i="130" s="1"/>
  <c r="G28" i="130"/>
  <c r="K28" i="130" s="1"/>
  <c r="G29" i="130"/>
  <c r="K29" i="130" s="1"/>
  <c r="G30" i="130"/>
  <c r="K30" i="130" s="1"/>
  <c r="G31" i="130"/>
  <c r="K31" i="130" s="1"/>
  <c r="G32" i="130"/>
  <c r="K32" i="130" s="1"/>
  <c r="G33" i="130"/>
  <c r="K33" i="130" s="1"/>
  <c r="G34" i="130"/>
  <c r="K34" i="130" s="1"/>
  <c r="G35" i="130"/>
  <c r="K35" i="130" s="1"/>
  <c r="G36" i="130"/>
  <c r="K36" i="130" s="1"/>
  <c r="G37" i="130"/>
  <c r="K37" i="130" s="1"/>
  <c r="G38" i="130"/>
  <c r="K38" i="130" s="1"/>
  <c r="G39" i="130"/>
  <c r="K39" i="130" s="1"/>
  <c r="G40" i="130"/>
  <c r="K40" i="130" s="1"/>
  <c r="G41" i="130"/>
  <c r="K41" i="130" s="1"/>
  <c r="G42" i="130"/>
  <c r="K42" i="130" s="1"/>
  <c r="G43" i="130"/>
  <c r="K43" i="130" s="1"/>
  <c r="G44" i="130"/>
  <c r="K44" i="130" s="1"/>
  <c r="G45" i="130"/>
  <c r="K45" i="130" s="1"/>
  <c r="G46" i="130"/>
  <c r="K46" i="130" s="1"/>
  <c r="G47" i="130"/>
  <c r="K47" i="130" s="1"/>
  <c r="G48" i="130"/>
  <c r="K48" i="130" s="1"/>
  <c r="G49" i="130"/>
  <c r="K49" i="130" s="1"/>
  <c r="G50" i="130"/>
  <c r="K50" i="130" s="1"/>
  <c r="G51" i="130"/>
  <c r="K51" i="130" s="1"/>
  <c r="G52" i="130"/>
  <c r="K52" i="130" s="1"/>
  <c r="G53" i="130"/>
  <c r="K53" i="130" s="1"/>
  <c r="G54" i="130"/>
  <c r="K54" i="130" s="1"/>
  <c r="G55" i="130"/>
  <c r="K55" i="130" s="1"/>
  <c r="G56" i="130"/>
  <c r="K56" i="130" s="1"/>
  <c r="G57" i="130"/>
  <c r="K57" i="130" s="1"/>
  <c r="G58" i="130"/>
  <c r="K58" i="130" s="1"/>
  <c r="G59" i="130"/>
  <c r="K59" i="130" s="1"/>
  <c r="G60" i="130"/>
  <c r="K60" i="130" s="1"/>
  <c r="G61" i="130"/>
  <c r="K61" i="130" s="1"/>
  <c r="G62" i="130"/>
  <c r="K62" i="130" s="1"/>
  <c r="G63" i="130"/>
  <c r="K63" i="130" s="1"/>
  <c r="G7" i="130"/>
  <c r="K7" i="130" s="1"/>
  <c r="G68" i="130" l="1"/>
</calcChain>
</file>

<file path=xl/sharedStrings.xml><?xml version="1.0" encoding="utf-8"?>
<sst xmlns="http://schemas.openxmlformats.org/spreadsheetml/2006/main" count="132" uniqueCount="70">
  <si>
    <t>Обоснование начальной максимальной цены договора</t>
  </si>
  <si>
    <t>Используемый метод определения НМЦК с обоснованием</t>
  </si>
  <si>
    <t xml:space="preserve">Метод сопоставимых рыночных цен (анализа рынка), данный метод определения НМЦК является приоритетным. </t>
  </si>
  <si>
    <t>№ п/п</t>
  </si>
  <si>
    <t>Основные характеристики объекта закупки</t>
  </si>
  <si>
    <t xml:space="preserve">Единица измерения </t>
  </si>
  <si>
    <t>Количество</t>
  </si>
  <si>
    <t>Предложения предприятий-производителей (уполномоченных представителей) и (или) поставщиков (подрядчиков, исполнителей)</t>
  </si>
  <si>
    <t>Средняя арифметическая величина цены единицы товара</t>
  </si>
  <si>
    <t>Минимальная величина цены единицы товара</t>
  </si>
  <si>
    <t>Среднее квадратичное отклонение</t>
  </si>
  <si>
    <t>Коэффициент вариации, (%)*</t>
  </si>
  <si>
    <t>НМЦ Договора</t>
  </si>
  <si>
    <t xml:space="preserve">ИТОГО: </t>
  </si>
  <si>
    <t>Сведения о начальной (максимальной) цене договора установлена в размере (рублей):</t>
  </si>
  <si>
    <t>КП №1</t>
  </si>
  <si>
    <t>КП №2</t>
  </si>
  <si>
    <t>Гидрогум  5 453г -альгинатный слепочный материал с возможностью хранения до 5дней Zhermack</t>
  </si>
  <si>
    <t>Ипеен /Ypeen 800гр материал стомат. слепочный</t>
  </si>
  <si>
    <t>Слепочная масса 1 слой  SPEEDEX- силиконовый слепочный материал (910мл) Coltene-Швеqцария</t>
  </si>
  <si>
    <t>Слепочная масса 2 слой  SPEEDEX- силиконовый слепочный материал(140 мл)  Coltene-Швейцария</t>
  </si>
  <si>
    <t>Материал для полировки готовых протезов из нержавеющих сталей, сплавов и пластмасс Полисет 4кг., Владмива</t>
  </si>
  <si>
    <t>Щетка щетинная шлифовальная 4 х рядная</t>
  </si>
  <si>
    <t>Уницем100/60г- цинкфосфатный цемент для пломбирования зубов и фиксации , Владмива</t>
  </si>
  <si>
    <t>Полировальный фильц конус</t>
  </si>
  <si>
    <t>Воск Моделировочный зеленый Беловакс -М(55г),</t>
  </si>
  <si>
    <t>Воск базисный "Беловакс-Б",мягкий 500г. ВладМиВа</t>
  </si>
  <si>
    <t>Гипс медицинский Г-6</t>
  </si>
  <si>
    <t>Гипс Marmorock 20, 4 кл, ЗОЛОТОЙ КОРИЧНЕВЫЙ, 5 кг</t>
  </si>
  <si>
    <t>Пластмасса Виллакрил H Plus цв.V4 ( Villacryl H Plus) для изготовления базисов зубных протезов, горячей полимеризации(750 г пор.+400 мл)</t>
  </si>
  <si>
    <t>Карандаш восковый Uni Dermatograph Р7600</t>
  </si>
  <si>
    <t>Гипс MarmoDent (5 кг) 3 класс, ГОЛУБОЙ,, (200829)</t>
  </si>
  <si>
    <t>3.101-1.2 Кювета большая латунная</t>
  </si>
  <si>
    <t>Пластмасса Виллакрил S цв.V4 ( Villacryl S ) для починки зубных протезов, холодной полимеризации (розовый с прожилками 100 гр.пор.+50 мл)</t>
  </si>
  <si>
    <t>Цемион универсальный А2- стеклоиномерный реставрационный цемент хим.отверждения, Владмива</t>
  </si>
  <si>
    <t>Зубы  акриловые, 20 полных гарнитуров в боксе, Yamahachi</t>
  </si>
  <si>
    <t>Артикулятор на магнитах  К01-03 (черный)</t>
  </si>
  <si>
    <t>Наконечник стоматологический турбинный кнопочный НТКС-300-1 "СЗМ" ("ВХ-Тайфун"г.Серпухов)</t>
  </si>
  <si>
    <t>Гильзы для зубных коронок (100шт.), "Вега"</t>
  </si>
  <si>
    <t>Дентин С1 Dentine, 15гр. ВАОТ</t>
  </si>
  <si>
    <t>Дентин В2 Dentine, 15гр. ВАОТ</t>
  </si>
  <si>
    <t>Дентин А2 Dentine, 15гр. ВАОТ</t>
  </si>
  <si>
    <t>Дентин А3 Dentine, 15гр. ВАОТ</t>
  </si>
  <si>
    <t>Дентин D3 Dentine, 15гр. ВАОТ</t>
  </si>
  <si>
    <t>Дентин С2 Dentine, 15гр. ВАОТ</t>
  </si>
  <si>
    <t>Дентин С4 Dentine, 15гр. ВАОТ</t>
  </si>
  <si>
    <t>Опакпаста С2  Opague Paste, 5гр. ВАОТ</t>
  </si>
  <si>
    <t>Опакпаста В2 Opague Paste, 5гр. ВАОТ</t>
  </si>
  <si>
    <t>Опакпаста А3  Opague Paste, 5гр. ВАОТ</t>
  </si>
  <si>
    <t>Опакпаста D3  Opague Paste, 5гр. ВАОТ</t>
  </si>
  <si>
    <t>Жидкость моделировочная Modeling Liguid, 240мл. ВАОТ</t>
  </si>
  <si>
    <t>Жидкость для опака Opague Liguid, 50мл. ВАОT</t>
  </si>
  <si>
    <t>Сплав легкоплавкий 60г Владмива</t>
  </si>
  <si>
    <t>Проволока для ортодонтических аппаратов (5м)</t>
  </si>
  <si>
    <t>Изальгин -лак разделительный, 1000мл. Владмива</t>
  </si>
  <si>
    <t>Фреза зуботехническая твердосплавная "Ф-Фреза"</t>
  </si>
  <si>
    <t>3.090-1Кювета средняя латунная</t>
  </si>
  <si>
    <t>Белакрил–М/ГО/Порошок (300г+150г)-пластмасса горячего отверждения для изготовления базисов съемных зубных протезов, полных и частичных Владмива</t>
  </si>
  <si>
    <t>Боры стоматологические с алмазными головками "РосБел" (009-035) турбинные</t>
  </si>
  <si>
    <t>Гладилка серповидная (СТРУМ)</t>
  </si>
  <si>
    <t>Шпатель для  цемента(СТРУМ)</t>
  </si>
  <si>
    <t>Круг алмазный зуботехнический  d 19мм</t>
  </si>
  <si>
    <t>Копирка маркер зуботехническая жидкая "ЛАБОМАРК", красный 15мл Владмива</t>
  </si>
  <si>
    <t>Стекло для замешивания</t>
  </si>
  <si>
    <t>Артикулятор большой(L) JT-05</t>
  </si>
  <si>
    <t>упак</t>
  </si>
  <si>
    <t>шт</t>
  </si>
  <si>
    <t>кг</t>
  </si>
  <si>
    <t>боб</t>
  </si>
  <si>
    <r>
      <t>к запросу котировок</t>
    </r>
    <r>
      <rPr>
        <b/>
        <u/>
        <sz val="11"/>
        <color indexed="8"/>
        <rFont val="Times New Roman"/>
        <family val="1"/>
        <charset val="204"/>
      </rPr>
      <t xml:space="preserve"> </t>
    </r>
    <r>
      <rPr>
        <b/>
        <u/>
        <sz val="11"/>
        <color indexed="10"/>
        <rFont val="Times New Roman"/>
        <family val="1"/>
        <charset val="204"/>
      </rPr>
      <t>№  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</si>
</sst>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\-??_р_._-;_-@_-"/>
    <numFmt numFmtId="165" formatCode="0.000"/>
    <numFmt numFmtId="166" formatCode="0.000;[Red]\-0.0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u/>
      <sz val="11"/>
      <color indexed="10"/>
      <name val="Times New Roman"/>
      <family val="1"/>
      <charset val="204"/>
    </font>
    <font>
      <sz val="8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u val="singleAccounting"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horizontal="left"/>
    </xf>
    <xf numFmtId="0" fontId="11" fillId="0" borderId="0"/>
    <xf numFmtId="0" fontId="19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0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23" fillId="0" borderId="0" xfId="0" applyFont="1" applyFill="1" applyBorder="1" applyAlignment="1">
      <alignment vertical="center" wrapText="1"/>
    </xf>
    <xf numFmtId="0" fontId="10" fillId="2" borderId="0" xfId="0" applyFont="1" applyFill="1"/>
    <xf numFmtId="0" fontId="10" fillId="3" borderId="1" xfId="0" applyFont="1" applyFill="1" applyBorder="1"/>
    <xf numFmtId="0" fontId="10" fillId="3" borderId="7" xfId="0" applyFont="1" applyFill="1" applyBorder="1"/>
    <xf numFmtId="4" fontId="10" fillId="3" borderId="7" xfId="0" applyNumberFormat="1" applyFont="1" applyFill="1" applyBorder="1" applyAlignment="1">
      <alignment horizontal="center" vertical="center"/>
    </xf>
    <xf numFmtId="0" fontId="10" fillId="3" borderId="0" xfId="0" applyFont="1" applyFill="1" applyBorder="1"/>
    <xf numFmtId="164" fontId="15" fillId="0" borderId="6" xfId="0" applyNumberFormat="1" applyFont="1" applyFill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166" fontId="21" fillId="0" borderId="0" xfId="3" applyNumberFormat="1" applyFont="1" applyBorder="1" applyAlignment="1">
      <alignment horizontal="center" vertical="top"/>
    </xf>
    <xf numFmtId="0" fontId="13" fillId="0" borderId="0" xfId="0" applyFont="1" applyFill="1" applyBorder="1" applyAlignment="1">
      <alignment horizontal="center" wrapText="1"/>
    </xf>
    <xf numFmtId="165" fontId="21" fillId="0" borderId="0" xfId="3" applyNumberFormat="1" applyFont="1" applyBorder="1" applyAlignment="1">
      <alignment horizontal="center" vertical="top"/>
    </xf>
    <xf numFmtId="0" fontId="21" fillId="0" borderId="0" xfId="3" applyNumberFormat="1" applyFont="1" applyBorder="1" applyAlignment="1">
      <alignment vertical="top" wrapText="1" indent="2"/>
    </xf>
    <xf numFmtId="0" fontId="10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18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 2" xfId="1" xr:uid="{00000000-0005-0000-0000-000001000000}"/>
    <cellStyle name="Обычный 6" xfId="2" xr:uid="{00000000-0005-0000-0000-000002000000}"/>
    <cellStyle name="Обычный_НМЦД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view="pageBreakPreview" topLeftCell="A18" zoomScale="70" zoomScaleNormal="70" zoomScaleSheetLayoutView="70" workbookViewId="0">
      <selection activeCell="N44" sqref="N44"/>
    </sheetView>
  </sheetViews>
  <sheetFormatPr defaultRowHeight="15" x14ac:dyDescent="0.25"/>
  <cols>
    <col min="1" max="1" width="4.7109375" style="6" customWidth="1"/>
    <col min="2" max="2" width="62.85546875" style="6" customWidth="1"/>
    <col min="3" max="3" width="10.140625" style="6" customWidth="1"/>
    <col min="4" max="4" width="11.5703125" style="6" customWidth="1"/>
    <col min="5" max="5" width="15" style="6" customWidth="1"/>
    <col min="6" max="6" width="17.5703125" style="6" customWidth="1"/>
    <col min="7" max="7" width="20.140625" style="6" customWidth="1"/>
    <col min="8" max="8" width="23.42578125" style="6" customWidth="1"/>
    <col min="9" max="9" width="0" style="6" hidden="1" customWidth="1"/>
    <col min="10" max="10" width="7.85546875" style="6" hidden="1" customWidth="1"/>
    <col min="11" max="11" width="38.85546875" style="6" customWidth="1"/>
    <col min="12" max="12" width="16.85546875" style="6" customWidth="1"/>
    <col min="13" max="13" width="21" style="6" customWidth="1"/>
    <col min="14" max="14" width="36.140625" style="6" customWidth="1"/>
    <col min="15" max="15" width="14.85546875" style="30" bestFit="1" customWidth="1"/>
    <col min="16" max="16" width="40" style="6" customWidth="1"/>
    <col min="17" max="16384" width="9.140625" style="6"/>
  </cols>
  <sheetData>
    <row r="1" spans="1:16" x14ac:dyDescent="0.25">
      <c r="A1" s="1"/>
      <c r="B1" s="1"/>
      <c r="C1" s="1"/>
      <c r="D1" s="1"/>
      <c r="E1" s="2"/>
      <c r="F1" s="2"/>
      <c r="G1" s="3"/>
      <c r="H1" s="3"/>
      <c r="I1" s="3"/>
      <c r="J1" s="1"/>
      <c r="K1" s="3"/>
      <c r="L1" s="3"/>
      <c r="O1" s="32"/>
    </row>
    <row r="2" spans="1:16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1"/>
      <c r="O2" s="32"/>
    </row>
    <row r="3" spans="1:16" x14ac:dyDescent="0.25">
      <c r="A3" s="44" t="s">
        <v>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1"/>
      <c r="O3" s="34"/>
    </row>
    <row r="4" spans="1:16" x14ac:dyDescent="0.25">
      <c r="A4" s="45" t="s">
        <v>1</v>
      </c>
      <c r="B4" s="45"/>
      <c r="C4" s="46" t="s">
        <v>2</v>
      </c>
      <c r="D4" s="46"/>
      <c r="E4" s="46"/>
      <c r="F4" s="46"/>
      <c r="G4" s="46"/>
      <c r="H4" s="46"/>
      <c r="I4" s="46"/>
      <c r="J4" s="46"/>
      <c r="K4" s="46"/>
      <c r="L4" s="13"/>
      <c r="O4" s="34"/>
    </row>
    <row r="5" spans="1:16" ht="15" customHeight="1" x14ac:dyDescent="0.25">
      <c r="A5" s="47" t="s">
        <v>3</v>
      </c>
      <c r="B5" s="48" t="s">
        <v>4</v>
      </c>
      <c r="C5" s="49" t="s">
        <v>5</v>
      </c>
      <c r="D5" s="50" t="s">
        <v>6</v>
      </c>
      <c r="E5" s="47" t="s">
        <v>7</v>
      </c>
      <c r="F5" s="52"/>
      <c r="G5" s="50" t="s">
        <v>8</v>
      </c>
      <c r="H5" s="48" t="s">
        <v>9</v>
      </c>
      <c r="I5" s="48" t="s">
        <v>10</v>
      </c>
      <c r="J5" s="48" t="s">
        <v>11</v>
      </c>
      <c r="K5" s="48" t="s">
        <v>12</v>
      </c>
      <c r="L5" s="25"/>
      <c r="M5" s="37"/>
      <c r="N5" s="37"/>
      <c r="O5" s="34"/>
    </row>
    <row r="6" spans="1:16" ht="18.75" x14ac:dyDescent="0.25">
      <c r="A6" s="47"/>
      <c r="B6" s="48"/>
      <c r="C6" s="49"/>
      <c r="D6" s="51"/>
      <c r="E6" s="21" t="s">
        <v>15</v>
      </c>
      <c r="F6" s="21" t="s">
        <v>16</v>
      </c>
      <c r="G6" s="51"/>
      <c r="H6" s="48"/>
      <c r="I6" s="48"/>
      <c r="J6" s="48"/>
      <c r="K6" s="48"/>
      <c r="L6" s="38"/>
      <c r="M6" s="38"/>
      <c r="N6" s="37"/>
      <c r="O6" s="34"/>
    </row>
    <row r="7" spans="1:16" ht="15" customHeight="1" x14ac:dyDescent="0.25">
      <c r="A7" s="22">
        <v>1</v>
      </c>
      <c r="B7" s="24" t="s">
        <v>17</v>
      </c>
      <c r="C7" s="17" t="s">
        <v>65</v>
      </c>
      <c r="D7" s="31">
        <v>30</v>
      </c>
      <c r="E7" s="15">
        <v>770</v>
      </c>
      <c r="F7" s="15">
        <v>808.5</v>
      </c>
      <c r="G7" s="18">
        <f t="shared" ref="G7:G63" si="0">AVERAGEA(E7:F7)</f>
        <v>789.25</v>
      </c>
      <c r="H7" s="19">
        <f t="shared" ref="H7:H63" si="1">MIN(E7:F7)</f>
        <v>770</v>
      </c>
      <c r="I7" s="16"/>
      <c r="J7" s="16"/>
      <c r="K7" s="20">
        <f t="shared" ref="K7:K63" si="2">G7*D7</f>
        <v>23677.5</v>
      </c>
      <c r="L7" s="39"/>
      <c r="M7" s="39"/>
      <c r="N7" s="37"/>
      <c r="O7" s="34"/>
    </row>
    <row r="8" spans="1:16" ht="15" customHeight="1" x14ac:dyDescent="0.25">
      <c r="A8" s="22">
        <v>2</v>
      </c>
      <c r="B8" s="24" t="s">
        <v>18</v>
      </c>
      <c r="C8" s="17" t="s">
        <v>65</v>
      </c>
      <c r="D8" s="31">
        <v>15</v>
      </c>
      <c r="E8" s="15">
        <v>650</v>
      </c>
      <c r="F8" s="15">
        <v>682.5</v>
      </c>
      <c r="G8" s="18">
        <f t="shared" si="0"/>
        <v>666.25</v>
      </c>
      <c r="H8" s="19">
        <f t="shared" si="1"/>
        <v>650</v>
      </c>
      <c r="I8" s="16"/>
      <c r="J8" s="16"/>
      <c r="K8" s="20">
        <f t="shared" si="2"/>
        <v>9993.75</v>
      </c>
      <c r="L8" s="38"/>
      <c r="M8" s="38"/>
      <c r="N8" s="37"/>
      <c r="O8" s="34"/>
    </row>
    <row r="9" spans="1:16" ht="15" customHeight="1" x14ac:dyDescent="0.25">
      <c r="A9" s="22">
        <v>3</v>
      </c>
      <c r="B9" s="24" t="s">
        <v>19</v>
      </c>
      <c r="C9" s="17" t="s">
        <v>65</v>
      </c>
      <c r="D9" s="31">
        <v>10</v>
      </c>
      <c r="E9" s="15">
        <v>2200</v>
      </c>
      <c r="F9" s="15">
        <v>2310</v>
      </c>
      <c r="G9" s="18">
        <f t="shared" si="0"/>
        <v>2255</v>
      </c>
      <c r="H9" s="19">
        <f t="shared" si="1"/>
        <v>2200</v>
      </c>
      <c r="I9" s="16"/>
      <c r="J9" s="16"/>
      <c r="K9" s="20">
        <f t="shared" si="2"/>
        <v>22550</v>
      </c>
      <c r="L9" s="38"/>
      <c r="M9" s="38"/>
      <c r="N9" s="37"/>
      <c r="O9" s="34"/>
    </row>
    <row r="10" spans="1:16" ht="15" customHeight="1" x14ac:dyDescent="0.25">
      <c r="A10" s="22">
        <v>4</v>
      </c>
      <c r="B10" s="24" t="s">
        <v>20</v>
      </c>
      <c r="C10" s="17" t="s">
        <v>65</v>
      </c>
      <c r="D10" s="31">
        <v>10</v>
      </c>
      <c r="E10" s="15">
        <v>975</v>
      </c>
      <c r="F10" s="15">
        <v>1023</v>
      </c>
      <c r="G10" s="18">
        <f t="shared" si="0"/>
        <v>999</v>
      </c>
      <c r="H10" s="19">
        <f t="shared" si="1"/>
        <v>975</v>
      </c>
      <c r="I10" s="16"/>
      <c r="J10" s="16"/>
      <c r="K10" s="20">
        <f t="shared" si="2"/>
        <v>9990</v>
      </c>
      <c r="L10" s="40"/>
      <c r="M10" s="38"/>
      <c r="N10" s="37"/>
      <c r="O10" s="34"/>
    </row>
    <row r="11" spans="1:16" ht="15" customHeight="1" x14ac:dyDescent="0.25">
      <c r="A11" s="22">
        <v>5</v>
      </c>
      <c r="B11" s="24" t="s">
        <v>21</v>
      </c>
      <c r="C11" s="17" t="s">
        <v>65</v>
      </c>
      <c r="D11" s="31">
        <v>10</v>
      </c>
      <c r="E11" s="15">
        <v>495</v>
      </c>
      <c r="F11" s="15">
        <v>519.75</v>
      </c>
      <c r="G11" s="18">
        <f t="shared" si="0"/>
        <v>507.375</v>
      </c>
      <c r="H11" s="19">
        <f t="shared" si="1"/>
        <v>495</v>
      </c>
      <c r="I11" s="16"/>
      <c r="J11" s="16"/>
      <c r="K11" s="20">
        <f t="shared" si="2"/>
        <v>5073.75</v>
      </c>
      <c r="L11" s="40"/>
      <c r="M11" s="38"/>
      <c r="N11" s="37"/>
      <c r="O11" s="34"/>
    </row>
    <row r="12" spans="1:16" ht="15" customHeight="1" x14ac:dyDescent="0.25">
      <c r="A12" s="22">
        <v>6</v>
      </c>
      <c r="B12" s="24" t="s">
        <v>22</v>
      </c>
      <c r="C12" s="17" t="s">
        <v>66</v>
      </c>
      <c r="D12" s="31">
        <v>25</v>
      </c>
      <c r="E12" s="15">
        <v>260</v>
      </c>
      <c r="F12" s="15">
        <v>273</v>
      </c>
      <c r="G12" s="18">
        <f t="shared" si="0"/>
        <v>266.5</v>
      </c>
      <c r="H12" s="19">
        <f t="shared" si="1"/>
        <v>260</v>
      </c>
      <c r="I12" s="16"/>
      <c r="J12" s="16"/>
      <c r="K12" s="20">
        <f t="shared" si="2"/>
        <v>6662.5</v>
      </c>
      <c r="L12" s="41"/>
      <c r="M12" s="38"/>
      <c r="N12" s="37"/>
      <c r="O12" s="34"/>
    </row>
    <row r="13" spans="1:16" ht="15" customHeight="1" x14ac:dyDescent="0.25">
      <c r="A13" s="22">
        <v>7</v>
      </c>
      <c r="B13" s="24" t="s">
        <v>23</v>
      </c>
      <c r="C13" s="17" t="s">
        <v>65</v>
      </c>
      <c r="D13" s="31">
        <v>10</v>
      </c>
      <c r="E13" s="15">
        <v>330</v>
      </c>
      <c r="F13" s="15">
        <v>346</v>
      </c>
      <c r="G13" s="18">
        <f t="shared" si="0"/>
        <v>338</v>
      </c>
      <c r="H13" s="19">
        <f t="shared" si="1"/>
        <v>330</v>
      </c>
      <c r="I13" s="16"/>
      <c r="J13" s="16"/>
      <c r="K13" s="20">
        <f t="shared" si="2"/>
        <v>3380</v>
      </c>
      <c r="L13" s="41"/>
      <c r="M13" s="38"/>
      <c r="N13" s="37"/>
      <c r="O13" s="34"/>
    </row>
    <row r="14" spans="1:16" ht="15" customHeight="1" x14ac:dyDescent="0.25">
      <c r="A14" s="22">
        <v>8</v>
      </c>
      <c r="B14" s="24" t="s">
        <v>24</v>
      </c>
      <c r="C14" s="17" t="s">
        <v>66</v>
      </c>
      <c r="D14" s="31">
        <v>10</v>
      </c>
      <c r="E14" s="15">
        <v>180</v>
      </c>
      <c r="F14" s="15">
        <v>189</v>
      </c>
      <c r="G14" s="18">
        <f t="shared" si="0"/>
        <v>184.5</v>
      </c>
      <c r="H14" s="19">
        <f t="shared" si="1"/>
        <v>180</v>
      </c>
      <c r="I14" s="16"/>
      <c r="J14" s="16"/>
      <c r="K14" s="20">
        <f t="shared" si="2"/>
        <v>1845</v>
      </c>
      <c r="L14" s="40"/>
      <c r="M14" s="38"/>
      <c r="N14" s="37"/>
      <c r="O14" s="34"/>
    </row>
    <row r="15" spans="1:16" ht="15" customHeight="1" x14ac:dyDescent="0.25">
      <c r="A15" s="22">
        <v>9</v>
      </c>
      <c r="B15" s="24" t="s">
        <v>25</v>
      </c>
      <c r="C15" s="17" t="s">
        <v>65</v>
      </c>
      <c r="D15" s="31">
        <v>10</v>
      </c>
      <c r="E15" s="15">
        <v>154</v>
      </c>
      <c r="F15" s="15">
        <v>161.69999999999999</v>
      </c>
      <c r="G15" s="18">
        <f t="shared" si="0"/>
        <v>157.85</v>
      </c>
      <c r="H15" s="19">
        <f t="shared" si="1"/>
        <v>154</v>
      </c>
      <c r="I15" s="16"/>
      <c r="J15" s="16"/>
      <c r="K15" s="20">
        <f t="shared" si="2"/>
        <v>1578.5</v>
      </c>
      <c r="L15" s="40"/>
      <c r="M15" s="38"/>
      <c r="N15" s="37"/>
      <c r="O15" s="34"/>
      <c r="P15" s="43"/>
    </row>
    <row r="16" spans="1:16" ht="15" customHeight="1" x14ac:dyDescent="0.25">
      <c r="A16" s="22">
        <v>10</v>
      </c>
      <c r="B16" s="24" t="s">
        <v>26</v>
      </c>
      <c r="C16" s="17" t="s">
        <v>65</v>
      </c>
      <c r="D16" s="31">
        <v>25</v>
      </c>
      <c r="E16" s="15">
        <v>484</v>
      </c>
      <c r="F16" s="15">
        <v>508.2</v>
      </c>
      <c r="G16" s="18">
        <f t="shared" si="0"/>
        <v>496.1</v>
      </c>
      <c r="H16" s="19">
        <f t="shared" si="1"/>
        <v>484</v>
      </c>
      <c r="I16" s="16"/>
      <c r="J16" s="16"/>
      <c r="K16" s="20">
        <f t="shared" si="2"/>
        <v>12402.5</v>
      </c>
      <c r="L16" s="40"/>
      <c r="M16" s="38"/>
      <c r="N16" s="37"/>
      <c r="O16" s="34"/>
      <c r="P16" s="37"/>
    </row>
    <row r="17" spans="1:16" ht="15" customHeight="1" x14ac:dyDescent="0.25">
      <c r="A17" s="22">
        <v>11</v>
      </c>
      <c r="B17" s="24" t="s">
        <v>27</v>
      </c>
      <c r="C17" s="17" t="s">
        <v>67</v>
      </c>
      <c r="D17" s="31">
        <v>200</v>
      </c>
      <c r="E17" s="15">
        <v>45</v>
      </c>
      <c r="F17" s="15">
        <v>47.25</v>
      </c>
      <c r="G17" s="18">
        <f t="shared" si="0"/>
        <v>46.125</v>
      </c>
      <c r="H17" s="19">
        <f t="shared" si="1"/>
        <v>45</v>
      </c>
      <c r="I17" s="16"/>
      <c r="J17" s="16"/>
      <c r="K17" s="20">
        <f t="shared" si="2"/>
        <v>9225</v>
      </c>
      <c r="L17" s="40"/>
      <c r="M17" s="38"/>
      <c r="N17" s="37"/>
      <c r="O17" s="34"/>
      <c r="P17" s="42"/>
    </row>
    <row r="18" spans="1:16" ht="15" customHeight="1" x14ac:dyDescent="0.25">
      <c r="A18" s="22">
        <v>12</v>
      </c>
      <c r="B18" s="24" t="s">
        <v>28</v>
      </c>
      <c r="C18" s="17" t="s">
        <v>66</v>
      </c>
      <c r="D18" s="31">
        <v>2</v>
      </c>
      <c r="E18" s="15">
        <v>2600</v>
      </c>
      <c r="F18" s="15">
        <v>2730</v>
      </c>
      <c r="G18" s="18">
        <f t="shared" si="0"/>
        <v>2665</v>
      </c>
      <c r="H18" s="19">
        <f t="shared" si="1"/>
        <v>2600</v>
      </c>
      <c r="I18" s="16"/>
      <c r="J18" s="16"/>
      <c r="K18" s="20">
        <f t="shared" si="2"/>
        <v>5330</v>
      </c>
      <c r="L18" s="40"/>
      <c r="M18" s="38"/>
      <c r="N18" s="37"/>
      <c r="O18" s="34"/>
      <c r="P18" s="42"/>
    </row>
    <row r="19" spans="1:16" ht="15" customHeight="1" x14ac:dyDescent="0.25">
      <c r="A19" s="22">
        <v>13</v>
      </c>
      <c r="B19" s="24" t="s">
        <v>29</v>
      </c>
      <c r="C19" s="17" t="s">
        <v>65</v>
      </c>
      <c r="D19" s="31">
        <v>20</v>
      </c>
      <c r="E19" s="15">
        <v>4650</v>
      </c>
      <c r="F19" s="15">
        <v>4882.5</v>
      </c>
      <c r="G19" s="18">
        <f t="shared" si="0"/>
        <v>4766.25</v>
      </c>
      <c r="H19" s="19">
        <f t="shared" si="1"/>
        <v>4650</v>
      </c>
      <c r="I19" s="16"/>
      <c r="J19" s="16"/>
      <c r="K19" s="20">
        <f t="shared" si="2"/>
        <v>95325</v>
      </c>
      <c r="L19" s="40"/>
      <c r="M19" s="38"/>
      <c r="N19" s="37"/>
      <c r="O19" s="34"/>
      <c r="P19" s="42"/>
    </row>
    <row r="20" spans="1:16" ht="15" customHeight="1" x14ac:dyDescent="0.25">
      <c r="A20" s="22">
        <v>14</v>
      </c>
      <c r="B20" s="24" t="s">
        <v>30</v>
      </c>
      <c r="C20" s="17" t="s">
        <v>66</v>
      </c>
      <c r="D20" s="31">
        <v>4</v>
      </c>
      <c r="E20" s="15">
        <v>300</v>
      </c>
      <c r="F20" s="15">
        <v>315</v>
      </c>
      <c r="G20" s="18">
        <f t="shared" si="0"/>
        <v>307.5</v>
      </c>
      <c r="H20" s="19">
        <f t="shared" si="1"/>
        <v>300</v>
      </c>
      <c r="I20" s="16"/>
      <c r="J20" s="16"/>
      <c r="K20" s="20">
        <f t="shared" si="2"/>
        <v>1230</v>
      </c>
      <c r="L20" s="40"/>
      <c r="M20" s="38"/>
      <c r="N20" s="37"/>
      <c r="O20" s="34"/>
      <c r="P20" s="43"/>
    </row>
    <row r="21" spans="1:16" ht="15" customHeight="1" x14ac:dyDescent="0.25">
      <c r="A21" s="22">
        <v>15</v>
      </c>
      <c r="B21" s="24" t="s">
        <v>31</v>
      </c>
      <c r="C21" s="17" t="s">
        <v>66</v>
      </c>
      <c r="D21" s="31">
        <v>2</v>
      </c>
      <c r="E21" s="15">
        <v>2140</v>
      </c>
      <c r="F21" s="15">
        <v>2247</v>
      </c>
      <c r="G21" s="18">
        <f t="shared" si="0"/>
        <v>2193.5</v>
      </c>
      <c r="H21" s="19">
        <f t="shared" si="1"/>
        <v>2140</v>
      </c>
      <c r="I21" s="16"/>
      <c r="J21" s="16"/>
      <c r="K21" s="20">
        <f t="shared" si="2"/>
        <v>4387</v>
      </c>
      <c r="L21" s="40"/>
      <c r="M21" s="38"/>
      <c r="N21" s="37"/>
      <c r="O21" s="34"/>
    </row>
    <row r="22" spans="1:16" ht="15" customHeight="1" x14ac:dyDescent="0.25">
      <c r="A22" s="22">
        <v>16</v>
      </c>
      <c r="B22" s="24" t="s">
        <v>32</v>
      </c>
      <c r="C22" s="17" t="s">
        <v>66</v>
      </c>
      <c r="D22" s="31">
        <v>2</v>
      </c>
      <c r="E22" s="15">
        <v>3800</v>
      </c>
      <c r="F22" s="15">
        <v>3990</v>
      </c>
      <c r="G22" s="18">
        <f t="shared" si="0"/>
        <v>3895</v>
      </c>
      <c r="H22" s="19">
        <f t="shared" si="1"/>
        <v>3800</v>
      </c>
      <c r="I22" s="16"/>
      <c r="J22" s="16"/>
      <c r="K22" s="20">
        <f t="shared" si="2"/>
        <v>7790</v>
      </c>
      <c r="L22" s="40"/>
      <c r="M22" s="38"/>
      <c r="N22" s="37"/>
      <c r="O22" s="34"/>
    </row>
    <row r="23" spans="1:16" ht="15" customHeight="1" x14ac:dyDescent="0.25">
      <c r="A23" s="22">
        <v>17</v>
      </c>
      <c r="B23" s="24" t="s">
        <v>33</v>
      </c>
      <c r="C23" s="17" t="s">
        <v>65</v>
      </c>
      <c r="D23" s="31">
        <v>5</v>
      </c>
      <c r="E23" s="15">
        <v>1900</v>
      </c>
      <c r="F23" s="15">
        <v>1995</v>
      </c>
      <c r="G23" s="18">
        <f t="shared" si="0"/>
        <v>1947.5</v>
      </c>
      <c r="H23" s="19">
        <f t="shared" si="1"/>
        <v>1900</v>
      </c>
      <c r="I23" s="16"/>
      <c r="J23" s="16"/>
      <c r="K23" s="20">
        <f t="shared" si="2"/>
        <v>9737.5</v>
      </c>
      <c r="L23" s="40"/>
      <c r="M23" s="38"/>
      <c r="N23" s="37"/>
      <c r="O23" s="34"/>
    </row>
    <row r="24" spans="1:16" ht="15" customHeight="1" x14ac:dyDescent="0.25">
      <c r="A24" s="22">
        <v>18</v>
      </c>
      <c r="B24" s="24" t="s">
        <v>34</v>
      </c>
      <c r="C24" s="17" t="s">
        <v>65</v>
      </c>
      <c r="D24" s="31">
        <v>8</v>
      </c>
      <c r="E24" s="15">
        <v>792</v>
      </c>
      <c r="F24" s="15">
        <v>831.6</v>
      </c>
      <c r="G24" s="18">
        <f t="shared" si="0"/>
        <v>811.8</v>
      </c>
      <c r="H24" s="19">
        <f t="shared" si="1"/>
        <v>792</v>
      </c>
      <c r="I24" s="16"/>
      <c r="J24" s="16"/>
      <c r="K24" s="20">
        <f t="shared" si="2"/>
        <v>6494.4</v>
      </c>
      <c r="L24" s="40"/>
      <c r="M24" s="38"/>
      <c r="N24" s="37"/>
      <c r="O24" s="34"/>
    </row>
    <row r="25" spans="1:16" ht="15" customHeight="1" x14ac:dyDescent="0.25">
      <c r="A25" s="22">
        <v>19</v>
      </c>
      <c r="B25" s="24" t="s">
        <v>35</v>
      </c>
      <c r="C25" s="17" t="s">
        <v>68</v>
      </c>
      <c r="D25" s="31">
        <v>15</v>
      </c>
      <c r="E25" s="15">
        <v>6750</v>
      </c>
      <c r="F25" s="15">
        <v>7087.5</v>
      </c>
      <c r="G25" s="18">
        <f t="shared" si="0"/>
        <v>6918.75</v>
      </c>
      <c r="H25" s="19">
        <f t="shared" si="1"/>
        <v>6750</v>
      </c>
      <c r="I25" s="16"/>
      <c r="J25" s="16"/>
      <c r="K25" s="20">
        <f t="shared" si="2"/>
        <v>103781.25</v>
      </c>
      <c r="L25" s="41"/>
      <c r="M25" s="38"/>
      <c r="N25" s="37"/>
      <c r="O25" s="34"/>
    </row>
    <row r="26" spans="1:16" ht="15" customHeight="1" x14ac:dyDescent="0.25">
      <c r="A26" s="22">
        <v>20</v>
      </c>
      <c r="B26" s="24" t="s">
        <v>36</v>
      </c>
      <c r="C26" s="17" t="s">
        <v>66</v>
      </c>
      <c r="D26" s="31">
        <v>4</v>
      </c>
      <c r="E26" s="15">
        <v>1380</v>
      </c>
      <c r="F26" s="15">
        <v>1449</v>
      </c>
      <c r="G26" s="18">
        <f t="shared" si="0"/>
        <v>1414.5</v>
      </c>
      <c r="H26" s="19">
        <f t="shared" si="1"/>
        <v>1380</v>
      </c>
      <c r="I26" s="16"/>
      <c r="J26" s="16"/>
      <c r="K26" s="20">
        <f t="shared" si="2"/>
        <v>5658</v>
      </c>
      <c r="L26" s="40"/>
      <c r="M26" s="38"/>
      <c r="N26" s="37"/>
      <c r="O26" s="34"/>
    </row>
    <row r="27" spans="1:16" ht="15" customHeight="1" x14ac:dyDescent="0.25">
      <c r="A27" s="22">
        <v>21</v>
      </c>
      <c r="B27" s="24" t="s">
        <v>37</v>
      </c>
      <c r="C27" s="17" t="s">
        <v>66</v>
      </c>
      <c r="D27" s="31">
        <v>4</v>
      </c>
      <c r="E27" s="15">
        <v>5600</v>
      </c>
      <c r="F27" s="15">
        <v>5880</v>
      </c>
      <c r="G27" s="18">
        <f t="shared" si="0"/>
        <v>5740</v>
      </c>
      <c r="H27" s="19">
        <f t="shared" si="1"/>
        <v>5600</v>
      </c>
      <c r="I27" s="16"/>
      <c r="J27" s="16"/>
      <c r="K27" s="20">
        <f t="shared" si="2"/>
        <v>22960</v>
      </c>
      <c r="L27" s="40"/>
      <c r="M27" s="38"/>
      <c r="N27" s="42"/>
      <c r="O27" s="34"/>
    </row>
    <row r="28" spans="1:16" ht="15" customHeight="1" x14ac:dyDescent="0.25">
      <c r="A28" s="22">
        <v>22</v>
      </c>
      <c r="B28" s="24" t="s">
        <v>38</v>
      </c>
      <c r="C28" s="17" t="s">
        <v>65</v>
      </c>
      <c r="D28" s="31">
        <v>8</v>
      </c>
      <c r="E28" s="15">
        <v>355</v>
      </c>
      <c r="F28" s="15">
        <v>372.75</v>
      </c>
      <c r="G28" s="18">
        <f t="shared" si="0"/>
        <v>363.875</v>
      </c>
      <c r="H28" s="19">
        <f t="shared" si="1"/>
        <v>355</v>
      </c>
      <c r="I28" s="16"/>
      <c r="J28" s="16"/>
      <c r="K28" s="20">
        <f t="shared" si="2"/>
        <v>2911</v>
      </c>
      <c r="L28" s="41"/>
      <c r="M28" s="39"/>
      <c r="N28" s="42"/>
      <c r="O28" s="34"/>
    </row>
    <row r="29" spans="1:16" ht="15" customHeight="1" x14ac:dyDescent="0.25">
      <c r="A29" s="22">
        <v>23</v>
      </c>
      <c r="B29" s="24" t="s">
        <v>38</v>
      </c>
      <c r="C29" s="17" t="s">
        <v>65</v>
      </c>
      <c r="D29" s="31">
        <v>8</v>
      </c>
      <c r="E29" s="15">
        <v>355</v>
      </c>
      <c r="F29" s="15">
        <v>372.75</v>
      </c>
      <c r="G29" s="18">
        <f t="shared" si="0"/>
        <v>363.875</v>
      </c>
      <c r="H29" s="19">
        <f t="shared" si="1"/>
        <v>355</v>
      </c>
      <c r="I29" s="16"/>
      <c r="J29" s="16"/>
      <c r="K29" s="20">
        <f t="shared" si="2"/>
        <v>2911</v>
      </c>
      <c r="L29" s="41"/>
      <c r="M29" s="39"/>
      <c r="N29" s="42"/>
      <c r="O29" s="34"/>
    </row>
    <row r="30" spans="1:16" ht="15" customHeight="1" x14ac:dyDescent="0.25">
      <c r="A30" s="22">
        <v>24</v>
      </c>
      <c r="B30" s="24" t="s">
        <v>38</v>
      </c>
      <c r="C30" s="17" t="s">
        <v>65</v>
      </c>
      <c r="D30" s="31">
        <v>8</v>
      </c>
      <c r="E30" s="15">
        <v>355</v>
      </c>
      <c r="F30" s="15">
        <v>372.75</v>
      </c>
      <c r="G30" s="18">
        <f t="shared" si="0"/>
        <v>363.875</v>
      </c>
      <c r="H30" s="19">
        <f t="shared" si="1"/>
        <v>355</v>
      </c>
      <c r="I30" s="16"/>
      <c r="J30" s="16"/>
      <c r="K30" s="20">
        <f t="shared" si="2"/>
        <v>2911</v>
      </c>
      <c r="L30" s="41"/>
      <c r="M30" s="39"/>
      <c r="N30" s="42"/>
      <c r="O30" s="34"/>
    </row>
    <row r="31" spans="1:16" ht="15" customHeight="1" x14ac:dyDescent="0.25">
      <c r="A31" s="22">
        <v>25</v>
      </c>
      <c r="B31" s="24" t="s">
        <v>38</v>
      </c>
      <c r="C31" s="17" t="s">
        <v>65</v>
      </c>
      <c r="D31" s="31">
        <v>8</v>
      </c>
      <c r="E31" s="15">
        <v>355</v>
      </c>
      <c r="F31" s="15">
        <v>372.75</v>
      </c>
      <c r="G31" s="18">
        <f t="shared" si="0"/>
        <v>363.875</v>
      </c>
      <c r="H31" s="19">
        <f t="shared" si="1"/>
        <v>355</v>
      </c>
      <c r="I31" s="16"/>
      <c r="J31" s="16"/>
      <c r="K31" s="20">
        <f t="shared" si="2"/>
        <v>2911</v>
      </c>
      <c r="L31" s="41"/>
      <c r="M31" s="39"/>
      <c r="N31" s="42"/>
      <c r="O31" s="34"/>
    </row>
    <row r="32" spans="1:16" ht="15" customHeight="1" x14ac:dyDescent="0.25">
      <c r="A32" s="22">
        <v>26</v>
      </c>
      <c r="B32" s="24" t="s">
        <v>38</v>
      </c>
      <c r="C32" s="17" t="s">
        <v>65</v>
      </c>
      <c r="D32" s="31">
        <v>8</v>
      </c>
      <c r="E32" s="15">
        <v>355</v>
      </c>
      <c r="F32" s="15">
        <v>372.75</v>
      </c>
      <c r="G32" s="18">
        <f t="shared" si="0"/>
        <v>363.875</v>
      </c>
      <c r="H32" s="19">
        <f t="shared" si="1"/>
        <v>355</v>
      </c>
      <c r="I32" s="16"/>
      <c r="J32" s="16"/>
      <c r="K32" s="20">
        <f t="shared" si="2"/>
        <v>2911</v>
      </c>
      <c r="L32" s="41"/>
      <c r="M32" s="39"/>
      <c r="N32" s="42"/>
      <c r="O32" s="34"/>
    </row>
    <row r="33" spans="1:15" ht="15" customHeight="1" x14ac:dyDescent="0.25">
      <c r="A33" s="22">
        <v>27</v>
      </c>
      <c r="B33" s="24" t="s">
        <v>38</v>
      </c>
      <c r="C33" s="17" t="s">
        <v>65</v>
      </c>
      <c r="D33" s="31">
        <v>8</v>
      </c>
      <c r="E33" s="15">
        <v>355</v>
      </c>
      <c r="F33" s="15">
        <v>372.75</v>
      </c>
      <c r="G33" s="18">
        <f t="shared" si="0"/>
        <v>363.875</v>
      </c>
      <c r="H33" s="19">
        <f t="shared" si="1"/>
        <v>355</v>
      </c>
      <c r="I33" s="16"/>
      <c r="J33" s="16"/>
      <c r="K33" s="20">
        <f t="shared" si="2"/>
        <v>2911</v>
      </c>
      <c r="L33" s="41"/>
      <c r="M33" s="39"/>
      <c r="N33" s="42"/>
      <c r="O33" s="34"/>
    </row>
    <row r="34" spans="1:15" ht="15" customHeight="1" x14ac:dyDescent="0.25">
      <c r="A34" s="22">
        <v>28</v>
      </c>
      <c r="B34" s="24" t="s">
        <v>39</v>
      </c>
      <c r="C34" s="17" t="s">
        <v>66</v>
      </c>
      <c r="D34" s="31">
        <v>3</v>
      </c>
      <c r="E34" s="15">
        <v>2000</v>
      </c>
      <c r="F34" s="15">
        <v>2100</v>
      </c>
      <c r="G34" s="18">
        <f t="shared" si="0"/>
        <v>2050</v>
      </c>
      <c r="H34" s="19">
        <f t="shared" si="1"/>
        <v>2000</v>
      </c>
      <c r="I34" s="16"/>
      <c r="J34" s="16"/>
      <c r="K34" s="20">
        <f t="shared" si="2"/>
        <v>6150</v>
      </c>
      <c r="L34" s="41"/>
      <c r="M34" s="38"/>
      <c r="N34" s="42"/>
      <c r="O34" s="34"/>
    </row>
    <row r="35" spans="1:15" ht="15" customHeight="1" x14ac:dyDescent="0.25">
      <c r="A35" s="22">
        <v>29</v>
      </c>
      <c r="B35" s="24" t="s">
        <v>40</v>
      </c>
      <c r="C35" s="17" t="s">
        <v>66</v>
      </c>
      <c r="D35" s="31">
        <v>3</v>
      </c>
      <c r="E35" s="15">
        <v>2000</v>
      </c>
      <c r="F35" s="15">
        <v>2100</v>
      </c>
      <c r="G35" s="18">
        <f t="shared" si="0"/>
        <v>2050</v>
      </c>
      <c r="H35" s="19">
        <f t="shared" si="1"/>
        <v>2000</v>
      </c>
      <c r="I35" s="16"/>
      <c r="J35" s="16"/>
      <c r="K35" s="20">
        <f t="shared" si="2"/>
        <v>6150</v>
      </c>
      <c r="L35" s="41"/>
      <c r="M35" s="38"/>
      <c r="N35" s="42"/>
      <c r="O35" s="34"/>
    </row>
    <row r="36" spans="1:15" ht="15" customHeight="1" x14ac:dyDescent="0.25">
      <c r="A36" s="22">
        <v>30</v>
      </c>
      <c r="B36" s="24" t="s">
        <v>41</v>
      </c>
      <c r="C36" s="17" t="s">
        <v>66</v>
      </c>
      <c r="D36" s="31">
        <v>3</v>
      </c>
      <c r="E36" s="15">
        <v>2000</v>
      </c>
      <c r="F36" s="15">
        <v>2100</v>
      </c>
      <c r="G36" s="18">
        <f t="shared" si="0"/>
        <v>2050</v>
      </c>
      <c r="H36" s="19">
        <f t="shared" si="1"/>
        <v>2000</v>
      </c>
      <c r="I36" s="16"/>
      <c r="J36" s="16"/>
      <c r="K36" s="20">
        <f t="shared" si="2"/>
        <v>6150</v>
      </c>
      <c r="L36" s="41"/>
      <c r="M36" s="38"/>
      <c r="N36" s="42"/>
      <c r="O36" s="34"/>
    </row>
    <row r="37" spans="1:15" ht="15" customHeight="1" x14ac:dyDescent="0.25">
      <c r="A37" s="22">
        <v>31</v>
      </c>
      <c r="B37" s="24" t="s">
        <v>42</v>
      </c>
      <c r="C37" s="17" t="s">
        <v>66</v>
      </c>
      <c r="D37" s="31">
        <v>3</v>
      </c>
      <c r="E37" s="15">
        <v>2000</v>
      </c>
      <c r="F37" s="15">
        <v>2100</v>
      </c>
      <c r="G37" s="18">
        <f t="shared" si="0"/>
        <v>2050</v>
      </c>
      <c r="H37" s="19">
        <f t="shared" si="1"/>
        <v>2000</v>
      </c>
      <c r="I37" s="16"/>
      <c r="J37" s="16"/>
      <c r="K37" s="20">
        <f t="shared" si="2"/>
        <v>6150</v>
      </c>
      <c r="L37" s="41"/>
      <c r="M37" s="38"/>
      <c r="N37" s="42"/>
      <c r="O37" s="34"/>
    </row>
    <row r="38" spans="1:15" ht="15" customHeight="1" x14ac:dyDescent="0.25">
      <c r="A38" s="22">
        <v>32</v>
      </c>
      <c r="B38" s="24" t="s">
        <v>43</v>
      </c>
      <c r="C38" s="17" t="s">
        <v>66</v>
      </c>
      <c r="D38" s="31">
        <v>3</v>
      </c>
      <c r="E38" s="15">
        <v>2000</v>
      </c>
      <c r="F38" s="15">
        <v>2100</v>
      </c>
      <c r="G38" s="18">
        <f t="shared" si="0"/>
        <v>2050</v>
      </c>
      <c r="H38" s="19">
        <f t="shared" si="1"/>
        <v>2000</v>
      </c>
      <c r="I38" s="16"/>
      <c r="J38" s="16"/>
      <c r="K38" s="20">
        <f t="shared" si="2"/>
        <v>6150</v>
      </c>
      <c r="L38" s="40"/>
      <c r="M38" s="38"/>
      <c r="N38" s="37"/>
      <c r="O38" s="34"/>
    </row>
    <row r="39" spans="1:15" ht="15" customHeight="1" x14ac:dyDescent="0.25">
      <c r="A39" s="22">
        <v>33</v>
      </c>
      <c r="B39" s="24" t="s">
        <v>44</v>
      </c>
      <c r="C39" s="17" t="s">
        <v>66</v>
      </c>
      <c r="D39" s="31">
        <v>3</v>
      </c>
      <c r="E39" s="15">
        <v>970</v>
      </c>
      <c r="F39" s="15">
        <v>1018.5</v>
      </c>
      <c r="G39" s="18">
        <f t="shared" si="0"/>
        <v>994.25</v>
      </c>
      <c r="H39" s="19">
        <f t="shared" si="1"/>
        <v>970</v>
      </c>
      <c r="I39" s="16"/>
      <c r="J39" s="16"/>
      <c r="K39" s="20">
        <f t="shared" si="2"/>
        <v>2982.75</v>
      </c>
      <c r="L39" s="40"/>
      <c r="M39" s="38"/>
      <c r="N39" s="37"/>
      <c r="O39" s="34"/>
    </row>
    <row r="40" spans="1:15" ht="15" customHeight="1" x14ac:dyDescent="0.25">
      <c r="A40" s="22">
        <v>34</v>
      </c>
      <c r="B40" s="24" t="s">
        <v>45</v>
      </c>
      <c r="C40" s="17" t="s">
        <v>66</v>
      </c>
      <c r="D40" s="31">
        <v>3</v>
      </c>
      <c r="E40" s="15">
        <v>970</v>
      </c>
      <c r="F40" s="15">
        <v>1018.5</v>
      </c>
      <c r="G40" s="18">
        <f t="shared" si="0"/>
        <v>994.25</v>
      </c>
      <c r="H40" s="19">
        <f t="shared" si="1"/>
        <v>970</v>
      </c>
      <c r="I40" s="16"/>
      <c r="J40" s="16"/>
      <c r="K40" s="20">
        <f t="shared" si="2"/>
        <v>2982.75</v>
      </c>
      <c r="L40" s="40"/>
      <c r="M40" s="38"/>
      <c r="N40" s="37"/>
      <c r="O40" s="34"/>
    </row>
    <row r="41" spans="1:15" ht="15" customHeight="1" x14ac:dyDescent="0.25">
      <c r="A41" s="22">
        <v>35</v>
      </c>
      <c r="B41" s="24" t="s">
        <v>46</v>
      </c>
      <c r="C41" s="17" t="s">
        <v>66</v>
      </c>
      <c r="D41" s="31">
        <v>2</v>
      </c>
      <c r="E41" s="15">
        <v>2400</v>
      </c>
      <c r="F41" s="15">
        <v>2520</v>
      </c>
      <c r="G41" s="18">
        <f t="shared" si="0"/>
        <v>2460</v>
      </c>
      <c r="H41" s="19">
        <f t="shared" si="1"/>
        <v>2400</v>
      </c>
      <c r="I41" s="16"/>
      <c r="J41" s="16"/>
      <c r="K41" s="20">
        <f t="shared" si="2"/>
        <v>4920</v>
      </c>
      <c r="L41" s="41"/>
      <c r="M41" s="38"/>
      <c r="N41" s="42"/>
      <c r="O41" s="34"/>
    </row>
    <row r="42" spans="1:15" ht="15" customHeight="1" x14ac:dyDescent="0.25">
      <c r="A42" s="22">
        <v>36</v>
      </c>
      <c r="B42" s="24" t="s">
        <v>47</v>
      </c>
      <c r="C42" s="17" t="s">
        <v>66</v>
      </c>
      <c r="D42" s="31">
        <v>2</v>
      </c>
      <c r="E42" s="15">
        <v>2400</v>
      </c>
      <c r="F42" s="15">
        <v>2520</v>
      </c>
      <c r="G42" s="18">
        <f t="shared" si="0"/>
        <v>2460</v>
      </c>
      <c r="H42" s="19">
        <f t="shared" si="1"/>
        <v>2400</v>
      </c>
      <c r="I42" s="16"/>
      <c r="J42" s="16"/>
      <c r="K42" s="20">
        <f t="shared" si="2"/>
        <v>4920</v>
      </c>
      <c r="L42" s="41"/>
      <c r="M42" s="38"/>
      <c r="N42" s="42"/>
      <c r="O42" s="34"/>
    </row>
    <row r="43" spans="1:15" ht="15" customHeight="1" x14ac:dyDescent="0.25">
      <c r="A43" s="22">
        <v>37</v>
      </c>
      <c r="B43" s="24" t="s">
        <v>47</v>
      </c>
      <c r="C43" s="17" t="s">
        <v>66</v>
      </c>
      <c r="D43" s="31">
        <v>2</v>
      </c>
      <c r="E43" s="15">
        <v>2400</v>
      </c>
      <c r="F43" s="15">
        <v>2520</v>
      </c>
      <c r="G43" s="18">
        <f t="shared" si="0"/>
        <v>2460</v>
      </c>
      <c r="H43" s="19">
        <f t="shared" si="1"/>
        <v>2400</v>
      </c>
      <c r="I43" s="16"/>
      <c r="J43" s="16"/>
      <c r="K43" s="20">
        <f t="shared" si="2"/>
        <v>4920</v>
      </c>
      <c r="L43" s="41"/>
      <c r="M43" s="38"/>
      <c r="N43" s="42"/>
      <c r="O43" s="34"/>
    </row>
    <row r="44" spans="1:15" ht="15" customHeight="1" x14ac:dyDescent="0.25">
      <c r="A44" s="22">
        <v>38</v>
      </c>
      <c r="B44" s="24" t="s">
        <v>48</v>
      </c>
      <c r="C44" s="17" t="s">
        <v>66</v>
      </c>
      <c r="D44" s="31">
        <v>2</v>
      </c>
      <c r="E44" s="15">
        <v>2400</v>
      </c>
      <c r="F44" s="15">
        <v>2520</v>
      </c>
      <c r="G44" s="18">
        <f t="shared" si="0"/>
        <v>2460</v>
      </c>
      <c r="H44" s="19">
        <f t="shared" si="1"/>
        <v>2400</v>
      </c>
      <c r="I44" s="16"/>
      <c r="J44" s="16"/>
      <c r="K44" s="20">
        <f t="shared" si="2"/>
        <v>4920</v>
      </c>
      <c r="L44" s="41"/>
      <c r="M44" s="38"/>
      <c r="N44" s="42"/>
      <c r="O44" s="34"/>
    </row>
    <row r="45" spans="1:15" ht="15" customHeight="1" x14ac:dyDescent="0.25">
      <c r="A45" s="22">
        <v>39</v>
      </c>
      <c r="B45" s="24" t="s">
        <v>49</v>
      </c>
      <c r="C45" s="17" t="s">
        <v>66</v>
      </c>
      <c r="D45" s="31">
        <v>2</v>
      </c>
      <c r="E45" s="15">
        <v>2400</v>
      </c>
      <c r="F45" s="15">
        <v>2520</v>
      </c>
      <c r="G45" s="18">
        <f t="shared" si="0"/>
        <v>2460</v>
      </c>
      <c r="H45" s="19">
        <f t="shared" si="1"/>
        <v>2400</v>
      </c>
      <c r="I45" s="16"/>
      <c r="J45" s="16"/>
      <c r="K45" s="20">
        <f t="shared" si="2"/>
        <v>4920</v>
      </c>
      <c r="L45" s="40"/>
      <c r="M45" s="38"/>
      <c r="N45" s="37"/>
      <c r="O45" s="34"/>
    </row>
    <row r="46" spans="1:15" ht="15" customHeight="1" x14ac:dyDescent="0.25">
      <c r="A46" s="22">
        <v>40</v>
      </c>
      <c r="B46" s="24" t="s">
        <v>46</v>
      </c>
      <c r="C46" s="17" t="s">
        <v>66</v>
      </c>
      <c r="D46" s="31">
        <v>2</v>
      </c>
      <c r="E46" s="15">
        <v>2400</v>
      </c>
      <c r="F46" s="15">
        <v>2520</v>
      </c>
      <c r="G46" s="18">
        <f t="shared" si="0"/>
        <v>2460</v>
      </c>
      <c r="H46" s="19">
        <f t="shared" si="1"/>
        <v>2400</v>
      </c>
      <c r="I46" s="16"/>
      <c r="J46" s="16"/>
      <c r="K46" s="20">
        <f t="shared" si="2"/>
        <v>4920</v>
      </c>
      <c r="L46" s="40"/>
      <c r="M46" s="38"/>
      <c r="N46" s="37"/>
      <c r="O46" s="34"/>
    </row>
    <row r="47" spans="1:15" ht="15" customHeight="1" x14ac:dyDescent="0.25">
      <c r="A47" s="22">
        <v>41</v>
      </c>
      <c r="B47" s="24" t="s">
        <v>49</v>
      </c>
      <c r="C47" s="17" t="s">
        <v>66</v>
      </c>
      <c r="D47" s="31">
        <v>2</v>
      </c>
      <c r="E47" s="15">
        <v>2400</v>
      </c>
      <c r="F47" s="15">
        <v>2520</v>
      </c>
      <c r="G47" s="18">
        <f t="shared" si="0"/>
        <v>2460</v>
      </c>
      <c r="H47" s="19">
        <f t="shared" si="1"/>
        <v>2400</v>
      </c>
      <c r="I47" s="16"/>
      <c r="J47" s="16"/>
      <c r="K47" s="20">
        <f t="shared" si="2"/>
        <v>4920</v>
      </c>
      <c r="L47" s="40"/>
      <c r="M47" s="38"/>
      <c r="N47" s="37"/>
      <c r="O47" s="34"/>
    </row>
    <row r="48" spans="1:15" ht="15" customHeight="1" x14ac:dyDescent="0.25">
      <c r="A48" s="22">
        <v>42</v>
      </c>
      <c r="B48" s="24" t="s">
        <v>50</v>
      </c>
      <c r="C48" s="17" t="s">
        <v>66</v>
      </c>
      <c r="D48" s="31">
        <v>1</v>
      </c>
      <c r="E48" s="15">
        <v>3050</v>
      </c>
      <c r="F48" s="15">
        <v>3202.5</v>
      </c>
      <c r="G48" s="18">
        <f t="shared" si="0"/>
        <v>3126.25</v>
      </c>
      <c r="H48" s="19">
        <f t="shared" si="1"/>
        <v>3050</v>
      </c>
      <c r="I48" s="16"/>
      <c r="J48" s="16"/>
      <c r="K48" s="20">
        <f t="shared" si="2"/>
        <v>3126.25</v>
      </c>
      <c r="L48" s="40"/>
      <c r="M48" s="38"/>
      <c r="N48" s="37"/>
      <c r="O48" s="34"/>
    </row>
    <row r="49" spans="1:15" ht="15" customHeight="1" x14ac:dyDescent="0.25">
      <c r="A49" s="22">
        <v>43</v>
      </c>
      <c r="B49" s="24" t="s">
        <v>51</v>
      </c>
      <c r="C49" s="17" t="s">
        <v>66</v>
      </c>
      <c r="D49" s="31">
        <v>1</v>
      </c>
      <c r="E49" s="15">
        <v>2500</v>
      </c>
      <c r="F49" s="15">
        <v>2625</v>
      </c>
      <c r="G49" s="18">
        <f t="shared" si="0"/>
        <v>2562.5</v>
      </c>
      <c r="H49" s="19">
        <f t="shared" si="1"/>
        <v>2500</v>
      </c>
      <c r="I49" s="16"/>
      <c r="J49" s="16"/>
      <c r="K49" s="20">
        <f t="shared" si="2"/>
        <v>2562.5</v>
      </c>
      <c r="L49" s="40"/>
      <c r="M49" s="38"/>
      <c r="N49" s="37"/>
      <c r="O49" s="34"/>
    </row>
    <row r="50" spans="1:15" ht="15" customHeight="1" x14ac:dyDescent="0.25">
      <c r="A50" s="22">
        <v>44</v>
      </c>
      <c r="B50" s="24" t="s">
        <v>52</v>
      </c>
      <c r="C50" s="17" t="s">
        <v>66</v>
      </c>
      <c r="D50" s="31">
        <v>3</v>
      </c>
      <c r="E50" s="15">
        <v>235</v>
      </c>
      <c r="F50" s="15">
        <v>246.75</v>
      </c>
      <c r="G50" s="18">
        <f t="shared" si="0"/>
        <v>240.875</v>
      </c>
      <c r="H50" s="19">
        <f t="shared" si="1"/>
        <v>235</v>
      </c>
      <c r="I50" s="16"/>
      <c r="J50" s="16"/>
      <c r="K50" s="20">
        <f t="shared" si="2"/>
        <v>722.625</v>
      </c>
      <c r="L50" s="40"/>
      <c r="M50" s="38"/>
      <c r="N50" s="37"/>
      <c r="O50" s="34"/>
    </row>
    <row r="51" spans="1:15" ht="15" customHeight="1" x14ac:dyDescent="0.25">
      <c r="A51" s="22">
        <v>45</v>
      </c>
      <c r="B51" s="24" t="s">
        <v>53</v>
      </c>
      <c r="C51" s="17" t="s">
        <v>66</v>
      </c>
      <c r="D51" s="31">
        <v>8</v>
      </c>
      <c r="E51" s="15">
        <v>140</v>
      </c>
      <c r="F51" s="15">
        <v>147</v>
      </c>
      <c r="G51" s="18">
        <f t="shared" si="0"/>
        <v>143.5</v>
      </c>
      <c r="H51" s="19">
        <f t="shared" si="1"/>
        <v>140</v>
      </c>
      <c r="I51" s="16"/>
      <c r="J51" s="16"/>
      <c r="K51" s="20">
        <f t="shared" si="2"/>
        <v>1148</v>
      </c>
      <c r="L51" s="41"/>
      <c r="M51" s="39"/>
      <c r="N51" s="42"/>
      <c r="O51" s="34"/>
    </row>
    <row r="52" spans="1:15" ht="15" customHeight="1" x14ac:dyDescent="0.25">
      <c r="A52" s="22">
        <v>46</v>
      </c>
      <c r="B52" s="24" t="s">
        <v>53</v>
      </c>
      <c r="C52" s="17" t="s">
        <v>66</v>
      </c>
      <c r="D52" s="31">
        <v>8</v>
      </c>
      <c r="E52" s="15">
        <v>140</v>
      </c>
      <c r="F52" s="15">
        <v>147</v>
      </c>
      <c r="G52" s="18">
        <f t="shared" si="0"/>
        <v>143.5</v>
      </c>
      <c r="H52" s="19">
        <f t="shared" si="1"/>
        <v>140</v>
      </c>
      <c r="I52" s="16"/>
      <c r="J52" s="16"/>
      <c r="K52" s="20">
        <f t="shared" si="2"/>
        <v>1148</v>
      </c>
      <c r="L52" s="41"/>
      <c r="M52" s="39"/>
      <c r="N52" s="42"/>
      <c r="O52" s="34"/>
    </row>
    <row r="53" spans="1:15" ht="15" customHeight="1" x14ac:dyDescent="0.25">
      <c r="A53" s="22">
        <v>47</v>
      </c>
      <c r="B53" s="24" t="s">
        <v>54</v>
      </c>
      <c r="C53" s="17" t="s">
        <v>65</v>
      </c>
      <c r="D53" s="31">
        <v>8</v>
      </c>
      <c r="E53" s="15">
        <v>880</v>
      </c>
      <c r="F53" s="15">
        <v>924</v>
      </c>
      <c r="G53" s="18">
        <f t="shared" si="0"/>
        <v>902</v>
      </c>
      <c r="H53" s="19">
        <f t="shared" si="1"/>
        <v>880</v>
      </c>
      <c r="I53" s="16"/>
      <c r="J53" s="16"/>
      <c r="K53" s="20">
        <f t="shared" si="2"/>
        <v>7216</v>
      </c>
      <c r="L53" s="40"/>
      <c r="M53" s="39"/>
      <c r="N53" s="42"/>
      <c r="O53" s="34"/>
    </row>
    <row r="54" spans="1:15" ht="15" customHeight="1" x14ac:dyDescent="0.25">
      <c r="A54" s="22">
        <v>48</v>
      </c>
      <c r="B54" s="24" t="s">
        <v>55</v>
      </c>
      <c r="C54" s="17" t="s">
        <v>66</v>
      </c>
      <c r="D54" s="31">
        <v>8</v>
      </c>
      <c r="E54" s="15">
        <v>350</v>
      </c>
      <c r="F54" s="15">
        <v>367.5</v>
      </c>
      <c r="G54" s="18">
        <f t="shared" si="0"/>
        <v>358.75</v>
      </c>
      <c r="H54" s="19">
        <f t="shared" si="1"/>
        <v>350</v>
      </c>
      <c r="I54" s="16"/>
      <c r="J54" s="16"/>
      <c r="K54" s="20">
        <f t="shared" si="2"/>
        <v>2870</v>
      </c>
      <c r="L54" s="40"/>
      <c r="M54" s="39"/>
      <c r="N54" s="42"/>
      <c r="O54" s="34"/>
    </row>
    <row r="55" spans="1:15" ht="15" customHeight="1" x14ac:dyDescent="0.25">
      <c r="A55" s="22">
        <v>49</v>
      </c>
      <c r="B55" s="24" t="s">
        <v>56</v>
      </c>
      <c r="C55" s="17" t="s">
        <v>66</v>
      </c>
      <c r="D55" s="31">
        <v>3</v>
      </c>
      <c r="E55" s="15">
        <v>2050</v>
      </c>
      <c r="F55" s="15">
        <v>2152.5</v>
      </c>
      <c r="G55" s="18">
        <f t="shared" si="0"/>
        <v>2101.25</v>
      </c>
      <c r="H55" s="19">
        <f t="shared" si="1"/>
        <v>2050</v>
      </c>
      <c r="I55" s="16"/>
      <c r="J55" s="16"/>
      <c r="K55" s="20">
        <f t="shared" si="2"/>
        <v>6303.75</v>
      </c>
      <c r="L55" s="41"/>
      <c r="M55" s="38"/>
      <c r="N55" s="42"/>
      <c r="O55" s="34"/>
    </row>
    <row r="56" spans="1:15" ht="15" customHeight="1" x14ac:dyDescent="0.25">
      <c r="A56" s="22">
        <v>50</v>
      </c>
      <c r="B56" s="24" t="s">
        <v>57</v>
      </c>
      <c r="C56" s="17" t="s">
        <v>65</v>
      </c>
      <c r="D56" s="31">
        <v>3</v>
      </c>
      <c r="E56" s="15">
        <v>1980</v>
      </c>
      <c r="F56" s="15">
        <v>2079</v>
      </c>
      <c r="G56" s="18">
        <f t="shared" si="0"/>
        <v>2029.5</v>
      </c>
      <c r="H56" s="19">
        <f t="shared" si="1"/>
        <v>1980</v>
      </c>
      <c r="I56" s="16"/>
      <c r="J56" s="16"/>
      <c r="K56" s="20">
        <f t="shared" si="2"/>
        <v>6088.5</v>
      </c>
      <c r="L56" s="41"/>
      <c r="M56" s="38"/>
      <c r="N56" s="42"/>
      <c r="O56" s="34"/>
    </row>
    <row r="57" spans="1:15" ht="15" customHeight="1" x14ac:dyDescent="0.25">
      <c r="A57" s="22">
        <v>51</v>
      </c>
      <c r="B57" s="24" t="s">
        <v>58</v>
      </c>
      <c r="C57" s="17" t="s">
        <v>66</v>
      </c>
      <c r="D57" s="31">
        <v>10</v>
      </c>
      <c r="E57" s="15">
        <v>35</v>
      </c>
      <c r="F57" s="15">
        <v>36.75</v>
      </c>
      <c r="G57" s="18">
        <f t="shared" si="0"/>
        <v>35.875</v>
      </c>
      <c r="H57" s="19">
        <f t="shared" si="1"/>
        <v>35</v>
      </c>
      <c r="I57" s="16"/>
      <c r="J57" s="16"/>
      <c r="K57" s="20">
        <f t="shared" si="2"/>
        <v>358.75</v>
      </c>
      <c r="L57" s="40"/>
      <c r="M57" s="38"/>
      <c r="N57" s="37"/>
      <c r="O57" s="34"/>
    </row>
    <row r="58" spans="1:15" ht="15" customHeight="1" x14ac:dyDescent="0.25">
      <c r="A58" s="22">
        <v>52</v>
      </c>
      <c r="B58" s="24" t="s">
        <v>59</v>
      </c>
      <c r="C58" s="17" t="s">
        <v>66</v>
      </c>
      <c r="D58" s="31">
        <v>2</v>
      </c>
      <c r="E58" s="15">
        <v>130</v>
      </c>
      <c r="F58" s="15">
        <v>136.5</v>
      </c>
      <c r="G58" s="18">
        <f t="shared" si="0"/>
        <v>133.25</v>
      </c>
      <c r="H58" s="19">
        <f t="shared" si="1"/>
        <v>130</v>
      </c>
      <c r="I58" s="16"/>
      <c r="J58" s="16"/>
      <c r="K58" s="20">
        <f t="shared" si="2"/>
        <v>266.5</v>
      </c>
      <c r="L58" s="40"/>
      <c r="M58" s="38"/>
      <c r="N58" s="37"/>
      <c r="O58" s="34"/>
    </row>
    <row r="59" spans="1:15" ht="15" customHeight="1" x14ac:dyDescent="0.25">
      <c r="A59" s="22">
        <v>53</v>
      </c>
      <c r="B59" s="24" t="s">
        <v>60</v>
      </c>
      <c r="C59" s="17" t="s">
        <v>66</v>
      </c>
      <c r="D59" s="31">
        <v>2</v>
      </c>
      <c r="E59" s="15">
        <v>147</v>
      </c>
      <c r="F59" s="15">
        <v>154.35</v>
      </c>
      <c r="G59" s="18">
        <f t="shared" si="0"/>
        <v>150.67500000000001</v>
      </c>
      <c r="H59" s="19">
        <f t="shared" si="1"/>
        <v>147</v>
      </c>
      <c r="I59" s="16"/>
      <c r="J59" s="16"/>
      <c r="K59" s="20">
        <f t="shared" si="2"/>
        <v>301.35000000000002</v>
      </c>
      <c r="L59" s="40"/>
      <c r="M59" s="38"/>
      <c r="N59" s="42"/>
      <c r="O59" s="34"/>
    </row>
    <row r="60" spans="1:15" ht="15" customHeight="1" x14ac:dyDescent="0.25">
      <c r="A60" s="22">
        <v>54</v>
      </c>
      <c r="B60" s="24" t="s">
        <v>61</v>
      </c>
      <c r="C60" s="17" t="s">
        <v>66</v>
      </c>
      <c r="D60" s="31">
        <v>8</v>
      </c>
      <c r="E60" s="15">
        <v>144</v>
      </c>
      <c r="F60" s="15">
        <v>151.19999999999999</v>
      </c>
      <c r="G60" s="18">
        <f t="shared" si="0"/>
        <v>147.6</v>
      </c>
      <c r="H60" s="19">
        <f t="shared" si="1"/>
        <v>144</v>
      </c>
      <c r="I60" s="16"/>
      <c r="J60" s="16"/>
      <c r="K60" s="20">
        <f t="shared" si="2"/>
        <v>1180.8</v>
      </c>
      <c r="L60" s="40"/>
      <c r="M60" s="38"/>
      <c r="N60" s="42"/>
      <c r="O60" s="34"/>
    </row>
    <row r="61" spans="1:15" ht="15" customHeight="1" x14ac:dyDescent="0.25">
      <c r="A61" s="22">
        <v>55</v>
      </c>
      <c r="B61" s="24" t="s">
        <v>62</v>
      </c>
      <c r="C61" s="17" t="s">
        <v>65</v>
      </c>
      <c r="D61" s="31">
        <v>2</v>
      </c>
      <c r="E61" s="15">
        <v>550</v>
      </c>
      <c r="F61" s="15">
        <v>577.5</v>
      </c>
      <c r="G61" s="18">
        <f t="shared" si="0"/>
        <v>563.75</v>
      </c>
      <c r="H61" s="19">
        <f t="shared" si="1"/>
        <v>550</v>
      </c>
      <c r="I61" s="16"/>
      <c r="J61" s="16"/>
      <c r="K61" s="20">
        <f t="shared" si="2"/>
        <v>1127.5</v>
      </c>
      <c r="L61" s="40"/>
      <c r="M61" s="38"/>
      <c r="N61" s="37"/>
      <c r="O61" s="34"/>
    </row>
    <row r="62" spans="1:15" ht="15" customHeight="1" x14ac:dyDescent="0.25">
      <c r="A62" s="22">
        <v>56</v>
      </c>
      <c r="B62" s="24" t="s">
        <v>63</v>
      </c>
      <c r="C62" s="17" t="s">
        <v>66</v>
      </c>
      <c r="D62" s="31">
        <v>4</v>
      </c>
      <c r="E62" s="15">
        <v>60</v>
      </c>
      <c r="F62" s="15">
        <v>63</v>
      </c>
      <c r="G62" s="18">
        <f t="shared" si="0"/>
        <v>61.5</v>
      </c>
      <c r="H62" s="19">
        <f t="shared" si="1"/>
        <v>60</v>
      </c>
      <c r="I62" s="16"/>
      <c r="J62" s="16"/>
      <c r="K62" s="20">
        <f t="shared" si="2"/>
        <v>246</v>
      </c>
      <c r="L62" s="40"/>
      <c r="M62" s="38"/>
      <c r="N62" s="37"/>
      <c r="O62" s="34"/>
    </row>
    <row r="63" spans="1:15" ht="15" customHeight="1" x14ac:dyDescent="0.25">
      <c r="A63" s="22">
        <v>57</v>
      </c>
      <c r="B63" s="24" t="s">
        <v>64</v>
      </c>
      <c r="C63" s="17" t="s">
        <v>66</v>
      </c>
      <c r="D63" s="31">
        <v>7</v>
      </c>
      <c r="E63" s="15">
        <v>600</v>
      </c>
      <c r="F63" s="15">
        <v>630</v>
      </c>
      <c r="G63" s="18">
        <f t="shared" si="0"/>
        <v>615</v>
      </c>
      <c r="H63" s="19">
        <f t="shared" si="1"/>
        <v>600</v>
      </c>
      <c r="I63" s="16"/>
      <c r="J63" s="16"/>
      <c r="K63" s="20">
        <f t="shared" si="2"/>
        <v>4305</v>
      </c>
      <c r="L63" s="40"/>
      <c r="M63" s="38"/>
      <c r="N63" s="37"/>
      <c r="O63" s="34"/>
    </row>
    <row r="64" spans="1:15" ht="15" customHeight="1" x14ac:dyDescent="0.25">
      <c r="A64" s="22"/>
      <c r="B64" s="24"/>
      <c r="C64" s="17"/>
      <c r="D64" s="31"/>
      <c r="E64" s="15"/>
      <c r="F64" s="15"/>
      <c r="G64" s="18"/>
      <c r="H64" s="19"/>
      <c r="I64" s="16"/>
      <c r="J64" s="16"/>
      <c r="K64" s="20"/>
      <c r="L64" s="40"/>
      <c r="M64" s="38"/>
      <c r="N64" s="37"/>
      <c r="O64" s="34"/>
    </row>
    <row r="65" spans="1:15" ht="15" customHeight="1" x14ac:dyDescent="0.25">
      <c r="A65" s="22"/>
      <c r="B65" s="24"/>
      <c r="C65" s="17"/>
      <c r="D65" s="31"/>
      <c r="E65" s="15"/>
      <c r="F65" s="15"/>
      <c r="G65" s="18"/>
      <c r="H65" s="19"/>
      <c r="I65" s="16"/>
      <c r="J65" s="16"/>
      <c r="K65" s="20"/>
      <c r="L65" s="40"/>
      <c r="M65" s="38"/>
      <c r="N65" s="37"/>
      <c r="O65" s="34"/>
    </row>
    <row r="66" spans="1:15" ht="18.75" x14ac:dyDescent="0.25">
      <c r="A66" s="54" t="s">
        <v>13</v>
      </c>
      <c r="B66" s="54"/>
      <c r="C66" s="54"/>
      <c r="D66" s="54"/>
      <c r="E66" s="54"/>
      <c r="F66" s="54"/>
      <c r="G66" s="54"/>
      <c r="H66" s="54"/>
      <c r="I66" s="54"/>
      <c r="J66" s="54"/>
      <c r="K66" s="23">
        <f>SUM(K7:K65)</f>
        <v>496664.67499999999</v>
      </c>
      <c r="L66" s="35"/>
      <c r="M66" s="36"/>
      <c r="N66" s="26"/>
      <c r="O66" s="33"/>
    </row>
    <row r="67" spans="1:15" s="10" customFormat="1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7"/>
      <c r="M67" s="28"/>
      <c r="N67" s="28"/>
      <c r="O67" s="32"/>
    </row>
    <row r="68" spans="1:15" s="10" customFormat="1" ht="17.25" customHeight="1" x14ac:dyDescent="0.25">
      <c r="A68" s="55" t="s">
        <v>14</v>
      </c>
      <c r="B68" s="55"/>
      <c r="C68" s="55"/>
      <c r="D68" s="55"/>
      <c r="E68" s="55"/>
      <c r="F68" s="55"/>
      <c r="G68" s="14">
        <f>K66</f>
        <v>496664.67499999999</v>
      </c>
      <c r="H68" s="7"/>
      <c r="I68" s="7"/>
      <c r="J68" s="7"/>
      <c r="K68" s="7"/>
      <c r="L68" s="29"/>
      <c r="M68" s="28"/>
      <c r="N68" s="28"/>
      <c r="O68" s="32"/>
    </row>
    <row r="69" spans="1:15" s="10" customFormat="1" x14ac:dyDescent="0.25">
      <c r="A69" s="4"/>
      <c r="B69" s="4"/>
      <c r="C69" s="4"/>
      <c r="D69" s="4"/>
      <c r="E69" s="8"/>
      <c r="F69" s="8"/>
      <c r="G69" s="9"/>
      <c r="H69" s="9"/>
      <c r="I69" s="9"/>
      <c r="J69" s="9"/>
      <c r="K69" s="9"/>
      <c r="L69" s="9"/>
      <c r="O69" s="32"/>
    </row>
    <row r="70" spans="1:15" s="10" customFormat="1" ht="15" customHeight="1" x14ac:dyDescent="0.25">
      <c r="A70" s="5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12"/>
      <c r="O70" s="32"/>
    </row>
    <row r="71" spans="1:15" s="10" customFormat="1" x14ac:dyDescent="0.25">
      <c r="O71" s="32"/>
    </row>
    <row r="72" spans="1:15" s="10" customFormat="1" x14ac:dyDescent="0.25">
      <c r="O72" s="30"/>
    </row>
    <row r="73" spans="1:15" s="10" customFormat="1" x14ac:dyDescent="0.25">
      <c r="O73" s="30"/>
    </row>
    <row r="74" spans="1:15" s="10" customFormat="1" x14ac:dyDescent="0.25">
      <c r="O74" s="30"/>
    </row>
    <row r="75" spans="1:15" s="10" customFormat="1" x14ac:dyDescent="0.25">
      <c r="O75" s="30"/>
    </row>
    <row r="76" spans="1:15" s="10" customFormat="1" x14ac:dyDescent="0.25">
      <c r="O76" s="30"/>
    </row>
    <row r="77" spans="1:15" s="10" customFormat="1" x14ac:dyDescent="0.25">
      <c r="O77" s="30"/>
    </row>
  </sheetData>
  <mergeCells count="17">
    <mergeCell ref="B70:K70"/>
    <mergeCell ref="H5:H6"/>
    <mergeCell ref="I5:I6"/>
    <mergeCell ref="J5:J6"/>
    <mergeCell ref="K5:K6"/>
    <mergeCell ref="A66:J66"/>
    <mergeCell ref="A68:F68"/>
    <mergeCell ref="A2:K2"/>
    <mergeCell ref="A3:K3"/>
    <mergeCell ref="A4:B4"/>
    <mergeCell ref="C4:K4"/>
    <mergeCell ref="A5:A6"/>
    <mergeCell ref="B5:B6"/>
    <mergeCell ref="C5:C6"/>
    <mergeCell ref="D5:D6"/>
    <mergeCell ref="E5:F5"/>
    <mergeCell ref="G5:G6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</vt:lpstr>
      <vt:lpstr>НМЦД!Область_печати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2024-07-17T12:54:58Z</dcterms:modified>
</cp:coreProperties>
</file>