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950"/>
  </bookViews>
  <sheets>
    <sheet name="Форма-1" sheetId="1" r:id="rId1"/>
    <sheet name="Справочник" sheetId="4" state="hidden" r:id="rId2"/>
  </sheets>
  <definedNames>
    <definedName name="методы">Справочник!$A$2:$A$6</definedName>
    <definedName name="_xlnm.Print_Area" localSheetId="0">'Форма-1'!$A$1:$I$106</definedName>
  </definedNames>
  <calcPr calcId="152511" refMode="R1C1"/>
</workbook>
</file>

<file path=xl/calcChain.xml><?xml version="1.0" encoding="utf-8"?>
<calcChain xmlns="http://schemas.openxmlformats.org/spreadsheetml/2006/main">
  <c r="J19" i="1" l="1"/>
  <c r="K19" i="1" s="1"/>
  <c r="J20" i="1"/>
  <c r="K20" i="1"/>
  <c r="J21" i="1"/>
  <c r="K21" i="1" s="1"/>
  <c r="J22" i="1"/>
  <c r="K22" i="1"/>
  <c r="J23" i="1"/>
  <c r="K23" i="1" s="1"/>
  <c r="J24" i="1"/>
  <c r="K24" i="1"/>
  <c r="J25" i="1"/>
  <c r="K25" i="1" s="1"/>
  <c r="J26" i="1"/>
  <c r="K26" i="1"/>
  <c r="J27" i="1"/>
  <c r="K27" i="1" s="1"/>
  <c r="J28" i="1"/>
  <c r="K28" i="1"/>
  <c r="J29" i="1"/>
  <c r="K29" i="1" s="1"/>
  <c r="J30" i="1"/>
  <c r="K30" i="1"/>
  <c r="J31" i="1"/>
  <c r="K31" i="1" s="1"/>
  <c r="J32" i="1"/>
  <c r="K32" i="1"/>
  <c r="J33" i="1"/>
  <c r="K33" i="1" s="1"/>
  <c r="J34" i="1"/>
  <c r="K34" i="1"/>
  <c r="J35" i="1"/>
  <c r="K35" i="1" s="1"/>
  <c r="J36" i="1"/>
  <c r="K36" i="1"/>
  <c r="J37" i="1"/>
  <c r="K37" i="1" s="1"/>
  <c r="J38" i="1"/>
  <c r="K38" i="1"/>
  <c r="J39" i="1"/>
  <c r="K39" i="1" s="1"/>
  <c r="J40" i="1"/>
  <c r="K40" i="1"/>
  <c r="J41" i="1"/>
  <c r="K41" i="1" s="1"/>
  <c r="J42" i="1"/>
  <c r="K42" i="1"/>
  <c r="J43" i="1"/>
  <c r="K43" i="1" s="1"/>
  <c r="J44" i="1"/>
  <c r="K44" i="1"/>
  <c r="J45" i="1"/>
  <c r="K45" i="1" s="1"/>
  <c r="J46" i="1"/>
  <c r="K46" i="1"/>
  <c r="J47" i="1"/>
  <c r="K47" i="1" s="1"/>
  <c r="J48" i="1"/>
  <c r="K48" i="1"/>
  <c r="J49" i="1"/>
  <c r="K49" i="1" s="1"/>
  <c r="J50" i="1"/>
  <c r="K50" i="1"/>
  <c r="J51" i="1"/>
  <c r="K51" i="1" s="1"/>
  <c r="J52" i="1"/>
  <c r="K52" i="1"/>
  <c r="J53" i="1"/>
  <c r="K53" i="1" s="1"/>
  <c r="J54" i="1"/>
  <c r="K54" i="1"/>
  <c r="J55" i="1"/>
  <c r="K55" i="1" s="1"/>
  <c r="J56" i="1"/>
  <c r="K56" i="1"/>
  <c r="J57" i="1"/>
  <c r="K57" i="1" s="1"/>
  <c r="J58" i="1"/>
  <c r="K58" i="1"/>
  <c r="J59" i="1"/>
  <c r="K59" i="1" s="1"/>
  <c r="J60" i="1"/>
  <c r="K60" i="1"/>
  <c r="J61" i="1"/>
  <c r="K61" i="1" s="1"/>
  <c r="J62" i="1"/>
  <c r="K62" i="1"/>
  <c r="J63" i="1"/>
  <c r="K63" i="1" s="1"/>
  <c r="J64" i="1"/>
  <c r="K64" i="1"/>
  <c r="J65" i="1"/>
  <c r="K65" i="1" s="1"/>
  <c r="J66" i="1"/>
  <c r="K66" i="1"/>
  <c r="J67" i="1"/>
  <c r="K67" i="1" s="1"/>
  <c r="J68" i="1"/>
  <c r="K68" i="1"/>
  <c r="J69" i="1"/>
  <c r="K69" i="1" s="1"/>
  <c r="J70" i="1"/>
  <c r="K70" i="1"/>
  <c r="J71" i="1"/>
  <c r="K71" i="1" s="1"/>
  <c r="J72" i="1"/>
  <c r="K72" i="1"/>
  <c r="J73" i="1"/>
  <c r="K73" i="1" s="1"/>
  <c r="J74" i="1"/>
  <c r="K74" i="1"/>
  <c r="J75" i="1"/>
  <c r="K75" i="1" s="1"/>
  <c r="J76" i="1"/>
  <c r="K76" i="1"/>
  <c r="J77" i="1"/>
  <c r="K77" i="1" s="1"/>
  <c r="J78" i="1"/>
  <c r="K78" i="1"/>
  <c r="J79" i="1"/>
  <c r="K79" i="1" s="1"/>
  <c r="J80" i="1"/>
  <c r="K80" i="1"/>
  <c r="J81" i="1"/>
  <c r="K81" i="1" s="1"/>
  <c r="J82" i="1"/>
  <c r="K82" i="1"/>
  <c r="J83" i="1"/>
  <c r="K83" i="1" s="1"/>
  <c r="J84" i="1"/>
  <c r="K84" i="1" s="1"/>
  <c r="J85" i="1"/>
  <c r="K85" i="1" s="1"/>
  <c r="J86" i="1"/>
  <c r="K86" i="1"/>
  <c r="J87" i="1"/>
  <c r="K87" i="1" s="1"/>
  <c r="J88" i="1"/>
  <c r="K88" i="1"/>
  <c r="J89" i="1"/>
  <c r="K89" i="1" s="1"/>
  <c r="J90" i="1"/>
  <c r="K90" i="1"/>
  <c r="J91" i="1"/>
  <c r="K91" i="1" s="1"/>
  <c r="J92" i="1"/>
  <c r="K92" i="1"/>
  <c r="J93" i="1"/>
  <c r="K93" i="1" s="1"/>
  <c r="J94" i="1"/>
  <c r="K94" i="1"/>
  <c r="J95" i="1"/>
  <c r="K95" i="1" s="1"/>
  <c r="J96" i="1"/>
  <c r="K96" i="1"/>
  <c r="J97" i="1"/>
  <c r="K97" i="1" s="1"/>
  <c r="J98" i="1"/>
  <c r="K98" i="1"/>
  <c r="J99" i="1"/>
  <c r="K99" i="1" s="1"/>
  <c r="J100" i="1"/>
  <c r="K100" i="1"/>
  <c r="K18" i="1"/>
  <c r="J18" i="1"/>
  <c r="H18" i="1" l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5" i="1" l="1"/>
  <c r="H74" i="1"/>
  <c r="H76" i="1" l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I74" i="1" l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 l="1"/>
  <c r="C14" i="1" s="1"/>
  <c r="C12" i="1" l="1"/>
</calcChain>
</file>

<file path=xl/sharedStrings.xml><?xml version="1.0" encoding="utf-8"?>
<sst xmlns="http://schemas.openxmlformats.org/spreadsheetml/2006/main" count="211" uniqueCount="128">
  <si>
    <t>Заказчик:</t>
  </si>
  <si>
    <t>Номер строки плана закупки:</t>
  </si>
  <si>
    <t>Предмет закупки:</t>
  </si>
  <si>
    <t>1.</t>
  </si>
  <si>
    <t>2.</t>
  </si>
  <si>
    <t>3.</t>
  </si>
  <si>
    <t>4.</t>
  </si>
  <si>
    <t>метод сопоставимости рыночных цен (анализ рынка)</t>
  </si>
  <si>
    <t>нормативный метод</t>
  </si>
  <si>
    <t>тарифный метод</t>
  </si>
  <si>
    <t>проектно-сметный метод</t>
  </si>
  <si>
    <t>затратный метод</t>
  </si>
  <si>
    <t>методы:</t>
  </si>
  <si>
    <t>5.</t>
  </si>
  <si>
    <t>Количество</t>
  </si>
  <si>
    <t>Ед. изм.</t>
  </si>
  <si>
    <t>№ п/п</t>
  </si>
  <si>
    <t>6.</t>
  </si>
  <si>
    <t>7.</t>
  </si>
  <si>
    <t>Основная информация по формированию цены:</t>
  </si>
  <si>
    <t>Наименование продукции, услуг, работ</t>
  </si>
  <si>
    <t>ЧУЗ "КБ "РЖД-Медицина" г. Хабаровск</t>
  </si>
  <si>
    <t>Метод расчета начальной максимальной цены договора</t>
  </si>
  <si>
    <t>Обоснование выбора метода расчета начальной  (максимальной) цены договора</t>
  </si>
  <si>
    <t xml:space="preserve">наличие на рынке более 2-х участников </t>
  </si>
  <si>
    <t>Значение начальной (максимальной) цены договора</t>
  </si>
  <si>
    <t>6.1.</t>
  </si>
  <si>
    <t>6.2.</t>
  </si>
  <si>
    <t>6.3.</t>
  </si>
  <si>
    <t>Перечень значений ценовой информации, использованной в расчете:</t>
  </si>
  <si>
    <t xml:space="preserve">Форма обоснования начальной (максимальной) цены договора с описанием ее формирования </t>
  </si>
  <si>
    <t>КП №1</t>
  </si>
  <si>
    <t>КП №2</t>
  </si>
  <si>
    <t>КП №3</t>
  </si>
  <si>
    <t>Количество закупаемой продукции</t>
  </si>
  <si>
    <t>Значение начальной (максимальной) цены единицы продукции/ работ (услуг)</t>
  </si>
  <si>
    <t xml:space="preserve">Начальная (максимальная) цена, руб. </t>
  </si>
  <si>
    <t xml:space="preserve">Начальная (максимальная) сумма закупки, руб. </t>
  </si>
  <si>
    <t>Итого</t>
  </si>
  <si>
    <t>уп.</t>
  </si>
  <si>
    <t>шт.</t>
  </si>
  <si>
    <t>фл.</t>
  </si>
  <si>
    <t>наб.</t>
  </si>
  <si>
    <t>кан.</t>
  </si>
  <si>
    <t>Пробирки реакционные SU-40 (Reaction Tube SU-40), 3000 шт./уп.</t>
  </si>
  <si>
    <t>Промывающий раствор 1 (CA Clean I) (50ml)</t>
  </si>
  <si>
    <t>Чашки образца конические (Sample Cups Conical), 4 мл, 100 шт/уп</t>
  </si>
  <si>
    <t>Депротеинизатор CA Clean II (CA Clean II (500 ml)) (моющий раствор, содержит соляную кислоту и неионные ПАВ), 1х500 мл</t>
  </si>
  <si>
    <t>Лампа спектральная в сборке для б/хим. анализатора "Сапфир-400"</t>
  </si>
  <si>
    <t xml:space="preserve">Реакционные кюветы (Reaction cuvettes), 60 шт./уп. </t>
  </si>
  <si>
    <t>Щелочной раствор (Washing solution alkaline), 500 мл , раствор (Washing solution alkaline), 500 мл</t>
  </si>
  <si>
    <t xml:space="preserve">Кислотный раствор (Washing solution aсid), 500 мл </t>
  </si>
  <si>
    <t>Реагенты in vitro диагностические для системы клеточного анализа UniCel DxH 800 Coulter: DxH дилюент 10л (DxH Diluent,10L)</t>
  </si>
  <si>
    <t>Реагенты in vitro диагностические для системы клеточного анализа UniCel DxH 800 Coulter: DxH лизирующий раствор 5л (DxH CELL LYSE,5L)</t>
  </si>
  <si>
    <t>Реагенты in vitro диагностические для системы клеточного анализа UniCel DxH 800 Coulter: DxH Реагенты для дифференцировки лейкоцитов (DxH DIFF PACK), 1 флакон 1,9л, 1 флакон 850 мл,</t>
  </si>
  <si>
    <t>Реагенты in vitro диагностические для системы клеточного анализа UniCel DxH 800 Coulter: DXH Промывающий реагент 10л (Dx HCleaner,10L)</t>
  </si>
  <si>
    <t>Реагенты in vitro диагностические для системы клеточного анализа UniCel DxH 800 Coulter: Контроль Latron CP-X,8 x 4 мл (LATRON CP-X,8 x 4 ml)</t>
  </si>
  <si>
    <t>Реагенты in vitro диагностические для системы клеточного анализа UniCel DxH 800 Coulter: DxH Реагенты для анализа ретикулоцитов (DxH RETIC PACK), 380/1900 мл</t>
  </si>
  <si>
    <t>Реагенты in vitro диагностические для системы клеточного анализа UniCel DxH 800 Coulter: Контроль 6С, 9 x 3,5 мл (6С Сell Control, 9 x 3,5 ml)</t>
  </si>
  <si>
    <t>Контроль для ретикулоцитов RETIC-X,12 x 3,5 (Retic-X Cell Control,12 x 3,5 ml)</t>
  </si>
  <si>
    <t>Лизирующий раствор, 1 л DIATRO.LYSE-DIFF</t>
  </si>
  <si>
    <t>Изотонический разбавитель, 20 л DIATRO.DIL-DIFF</t>
  </si>
  <si>
    <t>Очищающий раствор, 1 л DIATRO.CLEANER</t>
  </si>
  <si>
    <t>Очищающий раствор, 100 мл DIATRO.HYPOCLEAN CC</t>
  </si>
  <si>
    <t>Реагенты лабораторные для "in vitro" диагностики: Контрольная кровь Para 12 Extend, 3 х 2,5 ml (1L,1N, 1H)</t>
  </si>
  <si>
    <t>Калибровочный раствор 1 (Calibration solution 1), 200 мл</t>
  </si>
  <si>
    <t>Калибровочный раствор 2 (Calibration Solution 2), 200 мл</t>
  </si>
  <si>
    <t>Промывочный раствор (Rinse solution), 600 мл</t>
  </si>
  <si>
    <t>Очистной раствор (Cleaning solution), 175 мл</t>
  </si>
  <si>
    <t>Лента регистрационная бумажная с тепловой записью в рулонах 110 мм * 30 м, вт.12 мм</t>
  </si>
  <si>
    <t>Калибровочные газы 1 (Calibration gases 1), 34 bar</t>
  </si>
  <si>
    <t>Калибровочные газы 2 (Calibration gases 2), 34 bar</t>
  </si>
  <si>
    <t>Раствор ctHb калибровочный (ctHb Calibration Solution), 4 ампулы</t>
  </si>
  <si>
    <t>Мембраны для Lactate электрода (Membrane for Lactate electrode), 4 шт</t>
  </si>
  <si>
    <t>Мембраны для Na электрода (Membrane for Na electrode), 4 шт</t>
  </si>
  <si>
    <t>Мембраны для Glucose электрода (Membrane for Glu electrode), 4 шт</t>
  </si>
  <si>
    <t>Мембраны для Ca электрода (Membrane for Ca electrode), 4 шт</t>
  </si>
  <si>
    <t>Мембраны для K электрода (Membranes for K Electrode), 4 шт</t>
  </si>
  <si>
    <t>Мембраны для pO2 электрода (Membrane for pO2 electrode), 4 шт</t>
  </si>
  <si>
    <t>Мембраны для Cl электрода (Membrane for Cl electrode), 4 шт</t>
  </si>
  <si>
    <t>Мембраны для референтного электрода (Membrane for Ref electrode), 4 шт</t>
  </si>
  <si>
    <t xml:space="preserve">pСО2 электрод (pCO2 electrode) для ABL7XX/8XX </t>
  </si>
  <si>
    <t>pH электрод (pH electrode)</t>
  </si>
  <si>
    <t>Годовой набор обслуживания</t>
  </si>
  <si>
    <t>Жидкостной датчик нового образца</t>
  </si>
  <si>
    <t>E1001 Референтный  электрод</t>
  </si>
  <si>
    <t>Уплотнительное кольцо для электрода-заглушки</t>
  </si>
  <si>
    <t>Ниппель для трубок входного модуля</t>
  </si>
  <si>
    <t>Комплект реагентов "Юни-Гем" для анализа форменных элементов крови и гемоглобина на различных гематологических анализаторах (изотонический разбавитель для Гемалайт:1260/1270/1280) 10 л</t>
  </si>
  <si>
    <t>Комплект реагентов "Юни-Гем" для анализа форменных элементов крови и гемоглобина на различных гематологических анализаторах (лизирующий раствор для анализаторов Гемалайт: 1260/1270/1280) 1л</t>
  </si>
  <si>
    <t>Комплект реагентов "Юни-Гем" для анализа форменных элементов и гемоглобина (Очищающий раствор для анализаторов серии Гемалайт:1260/1270/1280), 0,06 л</t>
  </si>
  <si>
    <t>Комплект реагентов "Юни-Гем" для анализа форменных элементов крови и гемоглобина на различных гематологических анализаторах (промывающий раствор для Гемалайт:1260/1270/1280) 0,1 л</t>
  </si>
  <si>
    <t>Комплект реагентов "Юни-Гем" для анализа форменных элементов крови и гемоглобина на различных гематологических анализаторах (промывающий раствор для анализаторов Гемалайт: 1260/1270/1280) 10 л</t>
  </si>
  <si>
    <t>Набор реагентов для ежедневной промывки (разбавитель, 1 флакон х 90 мл; пепсин, 6 флаконов х 0,30 г) - Daily Cleaning Solution Kit  (1 компл.)</t>
  </si>
  <si>
    <t>Набор контрольных материалов (раствор 1, 1 флакон х 10 мл; раствор 2, 1 флакон х 10 мл) - Quality Control Kit, Bi-Level, уп.2 х 10 мл</t>
  </si>
  <si>
    <t>Осушитель зонда (Probe Wiper) (в упаковке 6 шт.)</t>
  </si>
  <si>
    <t>Пакет с растворами Na/K (EasyLyte® Na/K Solutions Pack) с осушителями зонда (2 тубуса по 3 шт./тубус), 800 мл</t>
  </si>
  <si>
    <t xml:space="preserve">Смарт-карта TEST1/Универсальная многопараметрическая смарт-карта на 1 000 тестов </t>
  </si>
  <si>
    <t>Универсальные многопараметрические смарт-карты на 4 000 тестов (от 2 до 10 штук)</t>
  </si>
  <si>
    <t>Чашечки для образцов с системным раствором (2 мл, 1000 шт./уп.)</t>
  </si>
  <si>
    <t>Чашечки для образцов на 2 мл без системного раствора, 1000 шт./уп.</t>
  </si>
  <si>
    <t>Концентрат системного раствора, 500 мл</t>
  </si>
  <si>
    <t>Калибратор  (стандарт) глюкозы 1 (1х50 мл)</t>
  </si>
  <si>
    <t>Калибратор  (стандарт) глюкозы 2 (1х50 мл)</t>
  </si>
  <si>
    <t>Чашечки для образцов со стандартным раствором (калибратором) (зеленые, 2 мл, 100 шт./уп.)</t>
  </si>
  <si>
    <t>Чашечки для образцов без стандартного раствора (калибратора) (зеленые, 2 мл, 100 шт./уп.)</t>
  </si>
  <si>
    <t>Контрольный раствор глюкозы, уровень II, 1 х 50 мл</t>
  </si>
  <si>
    <t>Мембрана керамическая 2-х канальная для измерения глюкозы и лактата</t>
  </si>
  <si>
    <t>Капилляры пластиковые 20 мкл, 10 уп. х 100 шт.</t>
  </si>
  <si>
    <t>Контрольный раствор глюкозы, уровень I, 1 х 50 мл</t>
  </si>
  <si>
    <t>Термобумага 57 мм х 17 м (для анализаторов, ECO, URiСКАН-БК и URiСКАН-strip)</t>
  </si>
  <si>
    <t>Электрод измерительный «Na+» (Na+ (Sodium) Electrode) (1 шт)</t>
  </si>
  <si>
    <t>Электрод измерительный "К+" (K+ (Potassium) Electrode) (1 шт)</t>
  </si>
  <si>
    <t>Электрод референсный (Reference Electrode) (1 шт.)</t>
  </si>
  <si>
    <t>Раствор для заполнения внутренней камеры - Internal Filling Solution  (125 мл)</t>
  </si>
  <si>
    <t>Комплект трубок (Tubing Kit): трубка насоса; трубка для образцов, 1 шт.</t>
  </si>
  <si>
    <t>Перепускное устройство (Solution Valve), 1 шт.</t>
  </si>
  <si>
    <t>Тест-полоски для анализа мочи LabStrip U11 Plus, уп./150шт.</t>
  </si>
  <si>
    <t>Тест-полоски URISCAN 11 strip (ГЕН 11), 100 шт./уп.</t>
  </si>
  <si>
    <t>Полоски AUTION STICS 10 EA, уп./100 полосок</t>
  </si>
  <si>
    <t>Набор реагентов для определения антител в антигенам бактерий тифо-паратифозной группы, бруцеллам и протею в реакции агглютинации "Анти-Бакантиген-Тест". Salmonella typhi H - реагент 250 определений</t>
  </si>
  <si>
    <t>Набор реагентов для определения антител в антигенам бактерий тифо-паратифозной группы, бруцеллам и протею в реакции агглютинации "Анти-Бакантиген-Тест". Salmonella typhi O - реагент 250 определений</t>
  </si>
  <si>
    <t>Vi-Сальмонелла РПГА</t>
  </si>
  <si>
    <t>Изотонический разбавитель (Дилюент), 20л</t>
  </si>
  <si>
    <t>Лизирующий раствор , 1л</t>
  </si>
  <si>
    <t>Ферментативный очиститель (Энзиматик), 1л</t>
  </si>
  <si>
    <t>Ферментативный очиститель концентрат (Энзиматик концентрат), Набор реагетов для проведения клинического анализа крови на гематологическом анализаторе по ТУ 21.20.23-003-85747522-2019,вариант исполнения Набор1 (50мл)</t>
  </si>
  <si>
    <t xml:space="preserve">Поставка расходных материалов и реагентов для анализаторов клинико-диагностической лаборатории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</si>
</sst>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0" fontId="3" fillId="0" borderId="1" xfId="0" applyFont="1" applyBorder="1" applyAlignment="1"/>
    <xf numFmtId="43" fontId="3" fillId="0" borderId="1" xfId="0" applyNumberFormat="1" applyFont="1" applyBorder="1" applyAlignment="1"/>
    <xf numFmtId="0" fontId="3" fillId="0" borderId="2" xfId="0" applyFont="1" applyBorder="1" applyAlignment="1"/>
    <xf numFmtId="4" fontId="2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2">
    <cellStyle name="Normal_Sheet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tabSelected="1" view="pageBreakPreview" zoomScale="70" zoomScaleNormal="70" zoomScaleSheetLayoutView="70" workbookViewId="0">
      <selection activeCell="C4" sqref="C4:D4"/>
    </sheetView>
  </sheetViews>
  <sheetFormatPr defaultRowHeight="18.75" x14ac:dyDescent="0.3"/>
  <cols>
    <col min="1" max="1" width="6.85546875" style="5" bestFit="1" customWidth="1"/>
    <col min="2" max="2" width="80.28515625" style="9" customWidth="1"/>
    <col min="3" max="3" width="21.7109375" style="9" customWidth="1"/>
    <col min="4" max="4" width="19.42578125" style="5" customWidth="1"/>
    <col min="5" max="5" width="16.42578125" style="5" customWidth="1"/>
    <col min="6" max="6" width="18" style="5" customWidth="1"/>
    <col min="7" max="7" width="17.28515625" style="5" customWidth="1"/>
    <col min="8" max="8" width="22.7109375" style="5" customWidth="1"/>
    <col min="9" max="9" width="22.140625" style="5" customWidth="1"/>
    <col min="10" max="10" width="42.85546875" style="5" customWidth="1"/>
    <col min="11" max="11" width="15" style="5" bestFit="1" customWidth="1"/>
    <col min="12" max="16384" width="9.140625" style="5"/>
  </cols>
  <sheetData>
    <row r="1" spans="1:12" s="2" customFormat="1" ht="37.5" customHeight="1" x14ac:dyDescent="0.3">
      <c r="A1" s="25" t="s">
        <v>30</v>
      </c>
      <c r="B1" s="25"/>
      <c r="C1" s="25"/>
      <c r="D1" s="25"/>
      <c r="E1" s="25"/>
      <c r="F1" s="25"/>
      <c r="G1" s="25"/>
      <c r="H1" s="25"/>
      <c r="I1" s="13"/>
      <c r="J1" s="1"/>
    </row>
    <row r="2" spans="1:12" x14ac:dyDescent="0.3">
      <c r="A2" s="30" t="s">
        <v>19</v>
      </c>
      <c r="B2" s="30"/>
      <c r="C2" s="30"/>
      <c r="D2" s="30"/>
      <c r="E2" s="8"/>
      <c r="F2" s="8"/>
      <c r="G2" s="8"/>
      <c r="H2" s="8"/>
      <c r="I2" s="6"/>
    </row>
    <row r="3" spans="1:12" x14ac:dyDescent="0.3">
      <c r="A3" s="11" t="s">
        <v>3</v>
      </c>
      <c r="B3" s="10" t="s">
        <v>0</v>
      </c>
      <c r="C3" s="34" t="s">
        <v>21</v>
      </c>
      <c r="D3" s="34"/>
      <c r="E3" s="6"/>
      <c r="F3" s="6"/>
      <c r="G3" s="6"/>
      <c r="H3" s="6"/>
      <c r="I3" s="6"/>
    </row>
    <row r="4" spans="1:12" ht="80.25" customHeight="1" x14ac:dyDescent="0.3">
      <c r="A4" s="11" t="s">
        <v>4</v>
      </c>
      <c r="B4" s="10" t="s">
        <v>2</v>
      </c>
      <c r="C4" s="30" t="s">
        <v>127</v>
      </c>
      <c r="D4" s="30"/>
      <c r="E4" s="6"/>
      <c r="F4" s="6"/>
      <c r="G4" s="6"/>
      <c r="H4" s="6"/>
      <c r="I4" s="6"/>
    </row>
    <row r="5" spans="1:12" x14ac:dyDescent="0.3">
      <c r="A5" s="11" t="s">
        <v>5</v>
      </c>
      <c r="B5" s="10" t="s">
        <v>1</v>
      </c>
      <c r="C5" s="29">
        <v>2402005001</v>
      </c>
      <c r="D5" s="29"/>
      <c r="E5" s="6"/>
      <c r="F5" s="6"/>
      <c r="G5" s="6"/>
      <c r="H5" s="6"/>
      <c r="I5" s="6"/>
    </row>
    <row r="6" spans="1:12" x14ac:dyDescent="0.3">
      <c r="A6" s="11" t="s">
        <v>6</v>
      </c>
      <c r="B6" s="10" t="s">
        <v>22</v>
      </c>
      <c r="C6" s="30" t="s">
        <v>7</v>
      </c>
      <c r="D6" s="30"/>
      <c r="E6" s="6"/>
      <c r="F6" s="6"/>
      <c r="G6" s="6"/>
      <c r="H6" s="6"/>
      <c r="I6" s="6"/>
    </row>
    <row r="7" spans="1:12" ht="37.5" x14ac:dyDescent="0.3">
      <c r="A7" s="11" t="s">
        <v>13</v>
      </c>
      <c r="B7" s="10" t="s">
        <v>23</v>
      </c>
      <c r="C7" s="30" t="s">
        <v>24</v>
      </c>
      <c r="D7" s="30"/>
      <c r="E7" s="6"/>
      <c r="F7" s="6"/>
      <c r="G7" s="6"/>
      <c r="H7" s="6"/>
      <c r="I7" s="6"/>
    </row>
    <row r="8" spans="1:12" ht="37.5" hidden="1" x14ac:dyDescent="0.3">
      <c r="A8" s="11" t="s">
        <v>17</v>
      </c>
      <c r="B8" s="10" t="s">
        <v>29</v>
      </c>
      <c r="C8" s="31"/>
      <c r="D8" s="31"/>
      <c r="E8" s="6"/>
      <c r="F8" s="6"/>
      <c r="G8" s="6"/>
      <c r="H8" s="6"/>
      <c r="I8" s="6"/>
    </row>
    <row r="9" spans="1:12" hidden="1" x14ac:dyDescent="0.3">
      <c r="A9" s="11" t="s">
        <v>26</v>
      </c>
      <c r="B9" s="10" t="s">
        <v>31</v>
      </c>
      <c r="C9" s="32"/>
      <c r="D9" s="33"/>
      <c r="E9" s="6"/>
      <c r="F9" s="6"/>
      <c r="G9" s="6"/>
      <c r="H9" s="6"/>
      <c r="I9" s="6"/>
    </row>
    <row r="10" spans="1:12" hidden="1" x14ac:dyDescent="0.3">
      <c r="A10" s="11" t="s">
        <v>27</v>
      </c>
      <c r="B10" s="10" t="s">
        <v>32</v>
      </c>
      <c r="C10" s="32"/>
      <c r="D10" s="33"/>
      <c r="E10" s="6"/>
      <c r="F10" s="6"/>
      <c r="G10" s="6"/>
      <c r="H10" s="6"/>
      <c r="I10" s="6"/>
    </row>
    <row r="11" spans="1:12" hidden="1" x14ac:dyDescent="0.3">
      <c r="A11" s="11" t="s">
        <v>28</v>
      </c>
      <c r="B11" s="10" t="s">
        <v>33</v>
      </c>
      <c r="C11" s="32"/>
      <c r="D11" s="33"/>
      <c r="E11" s="6"/>
      <c r="F11" s="6"/>
      <c r="G11" s="6"/>
      <c r="H11" s="6"/>
      <c r="I11" s="6"/>
    </row>
    <row r="12" spans="1:12" ht="37.5" hidden="1" x14ac:dyDescent="0.3">
      <c r="A12" s="11" t="s">
        <v>18</v>
      </c>
      <c r="B12" s="10" t="s">
        <v>35</v>
      </c>
      <c r="C12" s="28">
        <f>(C9+C10+C11)/3</f>
        <v>0</v>
      </c>
      <c r="D12" s="28"/>
      <c r="E12" s="6"/>
      <c r="F12" s="6"/>
      <c r="G12" s="6"/>
      <c r="H12" s="6"/>
      <c r="I12" s="6"/>
    </row>
    <row r="13" spans="1:12" ht="18" hidden="1" customHeight="1" x14ac:dyDescent="0.3">
      <c r="A13" s="11" t="s">
        <v>18</v>
      </c>
      <c r="B13" s="10" t="s">
        <v>34</v>
      </c>
      <c r="C13" s="27">
        <v>1</v>
      </c>
      <c r="D13" s="27"/>
      <c r="E13" s="6"/>
      <c r="F13" s="6"/>
      <c r="G13" s="6"/>
      <c r="H13" s="6"/>
      <c r="I13" s="6"/>
    </row>
    <row r="14" spans="1:12" x14ac:dyDescent="0.3">
      <c r="A14" s="11">
        <v>6</v>
      </c>
      <c r="B14" s="10" t="s">
        <v>25</v>
      </c>
      <c r="C14" s="26">
        <f>I101</f>
        <v>3684420.5033333334</v>
      </c>
      <c r="D14" s="26"/>
      <c r="E14" s="6"/>
      <c r="F14" s="6"/>
      <c r="G14" s="6"/>
      <c r="H14" s="6"/>
      <c r="I14" s="6"/>
    </row>
    <row r="15" spans="1:12" x14ac:dyDescent="0.3">
      <c r="A15" s="7"/>
      <c r="B15" s="37"/>
      <c r="C15" s="37"/>
      <c r="D15" s="37"/>
      <c r="E15" s="38"/>
      <c r="F15" s="38"/>
      <c r="G15" s="38"/>
      <c r="H15" s="38"/>
      <c r="I15" s="38"/>
      <c r="J15" s="3"/>
    </row>
    <row r="16" spans="1:12" ht="18.75" customHeight="1" x14ac:dyDescent="0.3">
      <c r="A16" s="35" t="s">
        <v>16</v>
      </c>
      <c r="B16" s="35" t="s">
        <v>20</v>
      </c>
      <c r="C16" s="35" t="s">
        <v>15</v>
      </c>
      <c r="D16" s="35" t="s">
        <v>14</v>
      </c>
      <c r="E16" s="35" t="s">
        <v>31</v>
      </c>
      <c r="F16" s="35" t="s">
        <v>32</v>
      </c>
      <c r="G16" s="35" t="s">
        <v>33</v>
      </c>
      <c r="H16" s="35" t="s">
        <v>36</v>
      </c>
      <c r="I16" s="35" t="s">
        <v>37</v>
      </c>
      <c r="J16" s="4"/>
      <c r="K16" s="4"/>
      <c r="L16" s="4"/>
    </row>
    <row r="17" spans="1:12" ht="95.25" customHeight="1" x14ac:dyDescent="0.3">
      <c r="A17" s="35"/>
      <c r="B17" s="36"/>
      <c r="C17" s="36"/>
      <c r="D17" s="36"/>
      <c r="E17" s="35"/>
      <c r="F17" s="35"/>
      <c r="G17" s="35"/>
      <c r="H17" s="35"/>
      <c r="I17" s="35"/>
      <c r="J17" s="4"/>
      <c r="K17" s="4"/>
      <c r="L17" s="4"/>
    </row>
    <row r="18" spans="1:12" ht="49.5" customHeight="1" x14ac:dyDescent="0.3">
      <c r="A18" s="14">
        <v>1</v>
      </c>
      <c r="B18" s="24" t="s">
        <v>44</v>
      </c>
      <c r="C18" s="21" t="s">
        <v>39</v>
      </c>
      <c r="D18" s="21">
        <v>1</v>
      </c>
      <c r="E18" s="23">
        <v>25000</v>
      </c>
      <c r="F18" s="12">
        <v>29200</v>
      </c>
      <c r="G18" s="12">
        <v>29300</v>
      </c>
      <c r="H18" s="12">
        <f t="shared" ref="H18:H73" si="0">(E18+F18+G18)/3</f>
        <v>27833.333333333332</v>
      </c>
      <c r="I18" s="15">
        <f t="shared" ref="I18:I73" si="1">D18*H18</f>
        <v>27833.333333333332</v>
      </c>
      <c r="J18" s="4">
        <f>_xlfn.STDEV.S(E18,F18,G18)/AVERAGE(E18,F18,G18)</f>
        <v>8.8176575493173495E-2</v>
      </c>
      <c r="K18" s="4">
        <f>J18*100</f>
        <v>8.8176575493173495</v>
      </c>
      <c r="L18" s="4"/>
    </row>
    <row r="19" spans="1:12" ht="49.5" customHeight="1" x14ac:dyDescent="0.3">
      <c r="A19" s="14">
        <v>2</v>
      </c>
      <c r="B19" s="24" t="s">
        <v>45</v>
      </c>
      <c r="C19" s="21" t="s">
        <v>39</v>
      </c>
      <c r="D19" s="21">
        <v>1</v>
      </c>
      <c r="E19" s="23">
        <v>13000</v>
      </c>
      <c r="F19" s="12">
        <v>14000</v>
      </c>
      <c r="G19" s="12">
        <v>14100</v>
      </c>
      <c r="H19" s="12">
        <f t="shared" si="0"/>
        <v>13700</v>
      </c>
      <c r="I19" s="15">
        <f t="shared" si="1"/>
        <v>13700</v>
      </c>
      <c r="J19" s="4">
        <f t="shared" ref="J19:J82" si="2">_xlfn.STDEV.S(E19,F19,G19)/AVERAGE(E19,F19,G19)</f>
        <v>4.4399726498527151E-2</v>
      </c>
      <c r="K19" s="4">
        <f t="shared" ref="K19:K82" si="3">J19*100</f>
        <v>4.4399726498527148</v>
      </c>
      <c r="L19" s="4"/>
    </row>
    <row r="20" spans="1:12" ht="49.5" customHeight="1" x14ac:dyDescent="0.3">
      <c r="A20" s="14">
        <v>3</v>
      </c>
      <c r="B20" s="24" t="s">
        <v>46</v>
      </c>
      <c r="C20" s="21" t="s">
        <v>39</v>
      </c>
      <c r="D20" s="21">
        <v>1</v>
      </c>
      <c r="E20" s="23">
        <v>4500</v>
      </c>
      <c r="F20" s="12">
        <v>5175</v>
      </c>
      <c r="G20" s="12">
        <v>5300</v>
      </c>
      <c r="H20" s="12">
        <f t="shared" si="0"/>
        <v>4991.666666666667</v>
      </c>
      <c r="I20" s="15">
        <f t="shared" si="1"/>
        <v>4991.666666666667</v>
      </c>
      <c r="J20" s="4">
        <f t="shared" si="2"/>
        <v>8.6215367837564991E-2</v>
      </c>
      <c r="K20" s="4">
        <f t="shared" si="3"/>
        <v>8.6215367837564987</v>
      </c>
      <c r="L20" s="4"/>
    </row>
    <row r="21" spans="1:12" ht="49.5" customHeight="1" x14ac:dyDescent="0.3">
      <c r="A21" s="14">
        <v>4</v>
      </c>
      <c r="B21" s="24" t="s">
        <v>47</v>
      </c>
      <c r="C21" s="21" t="s">
        <v>39</v>
      </c>
      <c r="D21" s="21">
        <v>1</v>
      </c>
      <c r="E21" s="23">
        <v>7000</v>
      </c>
      <c r="F21" s="12">
        <v>9055</v>
      </c>
      <c r="G21" s="12">
        <v>9200</v>
      </c>
      <c r="H21" s="12">
        <f t="shared" si="0"/>
        <v>8418.3333333333339</v>
      </c>
      <c r="I21" s="15">
        <f t="shared" si="1"/>
        <v>8418.3333333333339</v>
      </c>
      <c r="J21" s="4">
        <f t="shared" si="2"/>
        <v>0.14616319059831423</v>
      </c>
      <c r="K21" s="4">
        <f t="shared" si="3"/>
        <v>14.616319059831422</v>
      </c>
      <c r="L21" s="4"/>
    </row>
    <row r="22" spans="1:12" ht="49.5" customHeight="1" x14ac:dyDescent="0.3">
      <c r="A22" s="14">
        <v>5</v>
      </c>
      <c r="B22" s="24" t="s">
        <v>48</v>
      </c>
      <c r="C22" s="21" t="s">
        <v>40</v>
      </c>
      <c r="D22" s="21">
        <v>1</v>
      </c>
      <c r="E22" s="23">
        <v>81813.899999999994</v>
      </c>
      <c r="F22" s="12">
        <v>82000</v>
      </c>
      <c r="G22" s="12">
        <v>82300</v>
      </c>
      <c r="H22" s="12">
        <f t="shared" si="0"/>
        <v>82037.96666666666</v>
      </c>
      <c r="I22" s="15">
        <f t="shared" si="1"/>
        <v>82037.96666666666</v>
      </c>
      <c r="J22" s="4">
        <f t="shared" si="2"/>
        <v>2.9896395074379893E-3</v>
      </c>
      <c r="K22" s="4">
        <f t="shared" si="3"/>
        <v>0.29896395074379895</v>
      </c>
      <c r="L22" s="4"/>
    </row>
    <row r="23" spans="1:12" ht="49.5" customHeight="1" x14ac:dyDescent="0.3">
      <c r="A23" s="14">
        <v>6</v>
      </c>
      <c r="B23" s="24" t="s">
        <v>49</v>
      </c>
      <c r="C23" s="21" t="s">
        <v>39</v>
      </c>
      <c r="D23" s="21">
        <v>1</v>
      </c>
      <c r="E23" s="23">
        <v>129958</v>
      </c>
      <c r="F23" s="12">
        <v>130000</v>
      </c>
      <c r="G23" s="12">
        <v>131000</v>
      </c>
      <c r="H23" s="12">
        <f t="shared" si="0"/>
        <v>130319.33333333333</v>
      </c>
      <c r="I23" s="15">
        <f t="shared" si="1"/>
        <v>130319.33333333333</v>
      </c>
      <c r="J23" s="4">
        <f t="shared" si="2"/>
        <v>4.5261785266222029E-3</v>
      </c>
      <c r="K23" s="4">
        <f t="shared" si="3"/>
        <v>0.45261785266222032</v>
      </c>
      <c r="L23" s="4"/>
    </row>
    <row r="24" spans="1:12" ht="49.5" customHeight="1" x14ac:dyDescent="0.3">
      <c r="A24" s="14">
        <v>7</v>
      </c>
      <c r="B24" s="24" t="s">
        <v>50</v>
      </c>
      <c r="C24" s="21" t="s">
        <v>41</v>
      </c>
      <c r="D24" s="21">
        <v>1</v>
      </c>
      <c r="E24" s="23">
        <v>18566.46</v>
      </c>
      <c r="F24" s="12">
        <v>19000</v>
      </c>
      <c r="G24" s="12">
        <v>19500</v>
      </c>
      <c r="H24" s="12">
        <f t="shared" si="0"/>
        <v>19022.153333333332</v>
      </c>
      <c r="I24" s="15">
        <f t="shared" si="1"/>
        <v>19022.153333333332</v>
      </c>
      <c r="J24" s="4">
        <f t="shared" si="2"/>
        <v>2.4558950136538721E-2</v>
      </c>
      <c r="K24" s="4">
        <f t="shared" si="3"/>
        <v>2.4558950136538722</v>
      </c>
      <c r="L24" s="4"/>
    </row>
    <row r="25" spans="1:12" ht="49.5" customHeight="1" x14ac:dyDescent="0.3">
      <c r="A25" s="14">
        <v>8</v>
      </c>
      <c r="B25" s="24" t="s">
        <v>51</v>
      </c>
      <c r="C25" s="21" t="s">
        <v>41</v>
      </c>
      <c r="D25" s="21">
        <v>1</v>
      </c>
      <c r="E25" s="23">
        <v>18566.46</v>
      </c>
      <c r="F25" s="12">
        <v>19000</v>
      </c>
      <c r="G25" s="12">
        <v>19500</v>
      </c>
      <c r="H25" s="12">
        <f t="shared" si="0"/>
        <v>19022.153333333332</v>
      </c>
      <c r="I25" s="15">
        <f t="shared" si="1"/>
        <v>19022.153333333332</v>
      </c>
      <c r="J25" s="4">
        <f t="shared" si="2"/>
        <v>2.4558950136538721E-2</v>
      </c>
      <c r="K25" s="4">
        <f t="shared" si="3"/>
        <v>2.4558950136538722</v>
      </c>
      <c r="L25" s="4"/>
    </row>
    <row r="26" spans="1:12" ht="49.5" customHeight="1" x14ac:dyDescent="0.3">
      <c r="A26" s="14">
        <v>9</v>
      </c>
      <c r="B26" s="24" t="s">
        <v>52</v>
      </c>
      <c r="C26" s="21" t="s">
        <v>40</v>
      </c>
      <c r="D26" s="21">
        <v>1</v>
      </c>
      <c r="E26" s="23">
        <v>12034.5</v>
      </c>
      <c r="F26" s="12">
        <v>12635</v>
      </c>
      <c r="G26" s="12">
        <v>12800</v>
      </c>
      <c r="H26" s="12">
        <f t="shared" si="0"/>
        <v>12489.833333333334</v>
      </c>
      <c r="I26" s="15">
        <f t="shared" si="1"/>
        <v>12489.833333333334</v>
      </c>
      <c r="J26" s="4">
        <f t="shared" si="2"/>
        <v>3.225567043284927E-2</v>
      </c>
      <c r="K26" s="4">
        <f t="shared" si="3"/>
        <v>3.225567043284927</v>
      </c>
      <c r="L26" s="4"/>
    </row>
    <row r="27" spans="1:12" ht="79.5" customHeight="1" x14ac:dyDescent="0.3">
      <c r="A27" s="14">
        <v>10</v>
      </c>
      <c r="B27" s="24" t="s">
        <v>53</v>
      </c>
      <c r="C27" s="21" t="s">
        <v>40</v>
      </c>
      <c r="D27" s="21">
        <v>1</v>
      </c>
      <c r="E27" s="23">
        <v>39000</v>
      </c>
      <c r="F27" s="12">
        <v>39500</v>
      </c>
      <c r="G27" s="12">
        <v>39700</v>
      </c>
      <c r="H27" s="12">
        <f t="shared" si="0"/>
        <v>39400</v>
      </c>
      <c r="I27" s="15">
        <f t="shared" si="1"/>
        <v>39400</v>
      </c>
      <c r="J27" s="4">
        <f t="shared" si="2"/>
        <v>9.1511453691979425E-3</v>
      </c>
      <c r="K27" s="4">
        <f t="shared" si="3"/>
        <v>0.91511453691979427</v>
      </c>
      <c r="L27" s="4"/>
    </row>
    <row r="28" spans="1:12" ht="79.5" customHeight="1" x14ac:dyDescent="0.3">
      <c r="A28" s="14">
        <v>11</v>
      </c>
      <c r="B28" s="24" t="s">
        <v>54</v>
      </c>
      <c r="C28" s="21" t="s">
        <v>40</v>
      </c>
      <c r="D28" s="21">
        <v>1</v>
      </c>
      <c r="E28" s="23">
        <v>18000</v>
      </c>
      <c r="F28" s="12">
        <v>18100</v>
      </c>
      <c r="G28" s="12">
        <v>18500</v>
      </c>
      <c r="H28" s="12">
        <f t="shared" si="0"/>
        <v>18200</v>
      </c>
      <c r="I28" s="15">
        <f t="shared" si="1"/>
        <v>18200</v>
      </c>
      <c r="J28" s="4">
        <f t="shared" si="2"/>
        <v>1.453709511573951E-2</v>
      </c>
      <c r="K28" s="4">
        <f t="shared" si="3"/>
        <v>1.4537095115739509</v>
      </c>
      <c r="L28" s="4"/>
    </row>
    <row r="29" spans="1:12" ht="79.5" customHeight="1" x14ac:dyDescent="0.3">
      <c r="A29" s="14">
        <v>12</v>
      </c>
      <c r="B29" s="24" t="s">
        <v>55</v>
      </c>
      <c r="C29" s="21" t="s">
        <v>40</v>
      </c>
      <c r="D29" s="21">
        <v>1</v>
      </c>
      <c r="E29" s="23">
        <v>16000</v>
      </c>
      <c r="F29" s="12">
        <v>16200</v>
      </c>
      <c r="G29" s="12">
        <v>16800</v>
      </c>
      <c r="H29" s="12">
        <f t="shared" si="0"/>
        <v>16333.333333333334</v>
      </c>
      <c r="I29" s="15">
        <f t="shared" si="1"/>
        <v>16333.333333333334</v>
      </c>
      <c r="J29" s="4">
        <f t="shared" si="2"/>
        <v>2.548978774856489E-2</v>
      </c>
      <c r="K29" s="4">
        <f t="shared" si="3"/>
        <v>2.5489787748564892</v>
      </c>
      <c r="L29" s="4"/>
    </row>
    <row r="30" spans="1:12" ht="79.5" customHeight="1" x14ac:dyDescent="0.3">
      <c r="A30" s="14">
        <v>13</v>
      </c>
      <c r="B30" s="24" t="s">
        <v>56</v>
      </c>
      <c r="C30" s="21" t="s">
        <v>39</v>
      </c>
      <c r="D30" s="21">
        <v>1</v>
      </c>
      <c r="E30" s="23">
        <v>29000</v>
      </c>
      <c r="F30" s="12">
        <v>31830</v>
      </c>
      <c r="G30" s="12">
        <v>31900</v>
      </c>
      <c r="H30" s="12">
        <f t="shared" si="0"/>
        <v>30910</v>
      </c>
      <c r="I30" s="15">
        <f t="shared" si="1"/>
        <v>30910</v>
      </c>
      <c r="J30" s="4">
        <f t="shared" si="2"/>
        <v>5.3525680035100123E-2</v>
      </c>
      <c r="K30" s="4">
        <f t="shared" si="3"/>
        <v>5.3525680035100125</v>
      </c>
      <c r="L30" s="4"/>
    </row>
    <row r="31" spans="1:12" ht="79.5" customHeight="1" x14ac:dyDescent="0.3">
      <c r="A31" s="14">
        <v>14</v>
      </c>
      <c r="B31" s="24" t="s">
        <v>57</v>
      </c>
      <c r="C31" s="21" t="s">
        <v>39</v>
      </c>
      <c r="D31" s="21">
        <v>1</v>
      </c>
      <c r="E31" s="23">
        <v>14523.8</v>
      </c>
      <c r="F31" s="12">
        <v>16020</v>
      </c>
      <c r="G31" s="12">
        <v>16100</v>
      </c>
      <c r="H31" s="12">
        <f t="shared" si="0"/>
        <v>15547.933333333334</v>
      </c>
      <c r="I31" s="15">
        <f t="shared" si="1"/>
        <v>15547.933333333334</v>
      </c>
      <c r="J31" s="4">
        <f t="shared" si="2"/>
        <v>5.7102574255489424E-2</v>
      </c>
      <c r="K31" s="4">
        <f t="shared" si="3"/>
        <v>5.7102574255489422</v>
      </c>
      <c r="L31" s="4"/>
    </row>
    <row r="32" spans="1:12" ht="79.5" customHeight="1" x14ac:dyDescent="0.3">
      <c r="A32" s="14">
        <v>15</v>
      </c>
      <c r="B32" s="24" t="s">
        <v>58</v>
      </c>
      <c r="C32" s="21" t="s">
        <v>39</v>
      </c>
      <c r="D32" s="21">
        <v>1</v>
      </c>
      <c r="E32" s="23">
        <v>71943.429999999993</v>
      </c>
      <c r="F32" s="12">
        <v>72000</v>
      </c>
      <c r="G32" s="12">
        <v>72500</v>
      </c>
      <c r="H32" s="12">
        <f t="shared" si="0"/>
        <v>72147.81</v>
      </c>
      <c r="I32" s="15">
        <f t="shared" si="1"/>
        <v>72147.81</v>
      </c>
      <c r="J32" s="4">
        <f t="shared" si="2"/>
        <v>4.2456479089085361E-3</v>
      </c>
      <c r="K32" s="4">
        <f t="shared" si="3"/>
        <v>0.42456479089085358</v>
      </c>
      <c r="L32" s="4"/>
    </row>
    <row r="33" spans="1:12" ht="79.5" customHeight="1" x14ac:dyDescent="0.3">
      <c r="A33" s="14">
        <v>16</v>
      </c>
      <c r="B33" s="24" t="s">
        <v>59</v>
      </c>
      <c r="C33" s="21" t="s">
        <v>42</v>
      </c>
      <c r="D33" s="21">
        <v>1</v>
      </c>
      <c r="E33" s="23">
        <v>66000</v>
      </c>
      <c r="F33" s="12">
        <v>66625</v>
      </c>
      <c r="G33" s="12">
        <v>67000</v>
      </c>
      <c r="H33" s="12">
        <f t="shared" si="0"/>
        <v>66541.666666666672</v>
      </c>
      <c r="I33" s="15">
        <f t="shared" si="1"/>
        <v>66541.666666666672</v>
      </c>
      <c r="J33" s="4">
        <f t="shared" si="2"/>
        <v>7.5919572028692178E-3</v>
      </c>
      <c r="K33" s="4">
        <f t="shared" si="3"/>
        <v>0.75919572028692173</v>
      </c>
      <c r="L33" s="4"/>
    </row>
    <row r="34" spans="1:12" ht="49.5" customHeight="1" x14ac:dyDescent="0.3">
      <c r="A34" s="14">
        <v>17</v>
      </c>
      <c r="B34" s="24" t="s">
        <v>60</v>
      </c>
      <c r="C34" s="21" t="s">
        <v>40</v>
      </c>
      <c r="D34" s="21">
        <v>1</v>
      </c>
      <c r="E34" s="23">
        <v>16000</v>
      </c>
      <c r="F34" s="12">
        <v>16200</v>
      </c>
      <c r="G34" s="12">
        <v>16250</v>
      </c>
      <c r="H34" s="12">
        <f t="shared" si="0"/>
        <v>16150</v>
      </c>
      <c r="I34" s="15">
        <f t="shared" si="1"/>
        <v>16150</v>
      </c>
      <c r="J34" s="4">
        <f t="shared" si="2"/>
        <v>8.1911805296117357E-3</v>
      </c>
      <c r="K34" s="4">
        <f t="shared" si="3"/>
        <v>0.81911805296117357</v>
      </c>
      <c r="L34" s="4"/>
    </row>
    <row r="35" spans="1:12" ht="49.5" customHeight="1" x14ac:dyDescent="0.3">
      <c r="A35" s="14">
        <v>18</v>
      </c>
      <c r="B35" s="24" t="s">
        <v>61</v>
      </c>
      <c r="C35" s="21" t="s">
        <v>40</v>
      </c>
      <c r="D35" s="21">
        <v>1</v>
      </c>
      <c r="E35" s="23">
        <v>9880</v>
      </c>
      <c r="F35" s="12">
        <v>10000</v>
      </c>
      <c r="G35" s="12">
        <v>10100</v>
      </c>
      <c r="H35" s="12">
        <f t="shared" si="0"/>
        <v>9993.3333333333339</v>
      </c>
      <c r="I35" s="15">
        <f t="shared" si="1"/>
        <v>9993.3333333333339</v>
      </c>
      <c r="J35" s="4">
        <f t="shared" si="2"/>
        <v>1.1022489420852771E-2</v>
      </c>
      <c r="K35" s="4">
        <f t="shared" si="3"/>
        <v>1.102248942085277</v>
      </c>
      <c r="L35" s="4"/>
    </row>
    <row r="36" spans="1:12" ht="49.5" customHeight="1" x14ac:dyDescent="0.3">
      <c r="A36" s="14">
        <v>19</v>
      </c>
      <c r="B36" s="24" t="s">
        <v>62</v>
      </c>
      <c r="C36" s="21" t="s">
        <v>40</v>
      </c>
      <c r="D36" s="21">
        <v>1</v>
      </c>
      <c r="E36" s="23">
        <v>2470</v>
      </c>
      <c r="F36" s="12">
        <v>2500</v>
      </c>
      <c r="G36" s="12">
        <v>2650</v>
      </c>
      <c r="H36" s="12">
        <f t="shared" si="0"/>
        <v>2540</v>
      </c>
      <c r="I36" s="15">
        <f t="shared" si="1"/>
        <v>2540</v>
      </c>
      <c r="J36" s="4">
        <f t="shared" si="2"/>
        <v>3.7967128980287222E-2</v>
      </c>
      <c r="K36" s="4">
        <f t="shared" si="3"/>
        <v>3.7967128980287224</v>
      </c>
      <c r="L36" s="4"/>
    </row>
    <row r="37" spans="1:12" ht="49.5" customHeight="1" x14ac:dyDescent="0.3">
      <c r="A37" s="14">
        <v>20</v>
      </c>
      <c r="B37" s="24" t="s">
        <v>63</v>
      </c>
      <c r="C37" s="21" t="s">
        <v>40</v>
      </c>
      <c r="D37" s="21">
        <v>1</v>
      </c>
      <c r="E37" s="23">
        <v>12090</v>
      </c>
      <c r="F37" s="12">
        <v>12500</v>
      </c>
      <c r="G37" s="12">
        <v>12700</v>
      </c>
      <c r="H37" s="12">
        <f t="shared" si="0"/>
        <v>12430</v>
      </c>
      <c r="I37" s="15">
        <f t="shared" si="1"/>
        <v>12430</v>
      </c>
      <c r="J37" s="4">
        <f t="shared" si="2"/>
        <v>2.5017396308071139E-2</v>
      </c>
      <c r="K37" s="4">
        <f t="shared" si="3"/>
        <v>2.5017396308071138</v>
      </c>
      <c r="L37" s="4"/>
    </row>
    <row r="38" spans="1:12" ht="49.5" customHeight="1" x14ac:dyDescent="0.3">
      <c r="A38" s="14">
        <v>21</v>
      </c>
      <c r="B38" s="24" t="s">
        <v>64</v>
      </c>
      <c r="C38" s="21" t="s">
        <v>42</v>
      </c>
      <c r="D38" s="21">
        <v>1</v>
      </c>
      <c r="E38" s="23">
        <v>19500</v>
      </c>
      <c r="F38" s="12">
        <v>21600</v>
      </c>
      <c r="G38" s="12">
        <v>21750</v>
      </c>
      <c r="H38" s="12">
        <f t="shared" si="0"/>
        <v>20950</v>
      </c>
      <c r="I38" s="15">
        <f t="shared" si="1"/>
        <v>20950</v>
      </c>
      <c r="J38" s="4">
        <f t="shared" si="2"/>
        <v>6.0046518498372912E-2</v>
      </c>
      <c r="K38" s="4">
        <f t="shared" si="3"/>
        <v>6.0046518498372912</v>
      </c>
      <c r="L38" s="4"/>
    </row>
    <row r="39" spans="1:12" ht="49.5" customHeight="1" x14ac:dyDescent="0.3">
      <c r="A39" s="14">
        <v>22</v>
      </c>
      <c r="B39" s="24" t="s">
        <v>65</v>
      </c>
      <c r="C39" s="21" t="s">
        <v>40</v>
      </c>
      <c r="D39" s="21">
        <v>1</v>
      </c>
      <c r="E39" s="23">
        <v>25000</v>
      </c>
      <c r="F39" s="12">
        <v>25500</v>
      </c>
      <c r="G39" s="12">
        <v>25800</v>
      </c>
      <c r="H39" s="12">
        <f t="shared" si="0"/>
        <v>25433.333333333332</v>
      </c>
      <c r="I39" s="15">
        <f t="shared" si="1"/>
        <v>25433.333333333332</v>
      </c>
      <c r="J39" s="4">
        <f t="shared" si="2"/>
        <v>1.5890374381365847E-2</v>
      </c>
      <c r="K39" s="4">
        <f t="shared" si="3"/>
        <v>1.5890374381365848</v>
      </c>
      <c r="L39" s="4"/>
    </row>
    <row r="40" spans="1:12" ht="49.5" customHeight="1" x14ac:dyDescent="0.3">
      <c r="A40" s="14">
        <v>23</v>
      </c>
      <c r="B40" s="24" t="s">
        <v>66</v>
      </c>
      <c r="C40" s="21" t="s">
        <v>40</v>
      </c>
      <c r="D40" s="21">
        <v>1</v>
      </c>
      <c r="E40" s="23">
        <v>25000</v>
      </c>
      <c r="F40" s="12">
        <v>25500</v>
      </c>
      <c r="G40" s="12">
        <v>25800</v>
      </c>
      <c r="H40" s="12">
        <f t="shared" si="0"/>
        <v>25433.333333333332</v>
      </c>
      <c r="I40" s="15">
        <f t="shared" si="1"/>
        <v>25433.333333333332</v>
      </c>
      <c r="J40" s="4">
        <f t="shared" si="2"/>
        <v>1.5890374381365847E-2</v>
      </c>
      <c r="K40" s="4">
        <f t="shared" si="3"/>
        <v>1.5890374381365848</v>
      </c>
      <c r="L40" s="4"/>
    </row>
    <row r="41" spans="1:12" ht="49.5" customHeight="1" x14ac:dyDescent="0.3">
      <c r="A41" s="14">
        <v>24</v>
      </c>
      <c r="B41" s="24" t="s">
        <v>67</v>
      </c>
      <c r="C41" s="21" t="s">
        <v>41</v>
      </c>
      <c r="D41" s="21">
        <v>1</v>
      </c>
      <c r="E41" s="23">
        <v>21536</v>
      </c>
      <c r="F41" s="12">
        <v>21700</v>
      </c>
      <c r="G41" s="12">
        <v>21950</v>
      </c>
      <c r="H41" s="12">
        <f t="shared" si="0"/>
        <v>21728.666666666668</v>
      </c>
      <c r="I41" s="15">
        <f t="shared" si="1"/>
        <v>21728.666666666668</v>
      </c>
      <c r="J41" s="4">
        <f t="shared" si="2"/>
        <v>9.5948553037265363E-3</v>
      </c>
      <c r="K41" s="4">
        <f t="shared" si="3"/>
        <v>0.95948553037265361</v>
      </c>
      <c r="L41" s="4"/>
    </row>
    <row r="42" spans="1:12" ht="49.5" customHeight="1" x14ac:dyDescent="0.3">
      <c r="A42" s="14">
        <v>25</v>
      </c>
      <c r="B42" s="24" t="s">
        <v>68</v>
      </c>
      <c r="C42" s="21" t="s">
        <v>40</v>
      </c>
      <c r="D42" s="21">
        <v>1</v>
      </c>
      <c r="E42" s="23">
        <v>27787.48</v>
      </c>
      <c r="F42" s="12">
        <v>27900</v>
      </c>
      <c r="G42" s="12">
        <v>27950</v>
      </c>
      <c r="H42" s="12">
        <f t="shared" si="0"/>
        <v>27879.16</v>
      </c>
      <c r="I42" s="15">
        <f t="shared" si="1"/>
        <v>27879.16</v>
      </c>
      <c r="J42" s="4">
        <f t="shared" si="2"/>
        <v>2.9857468922696744E-3</v>
      </c>
      <c r="K42" s="4">
        <f t="shared" si="3"/>
        <v>0.29857468922696745</v>
      </c>
      <c r="L42" s="4"/>
    </row>
    <row r="43" spans="1:12" ht="49.5" customHeight="1" x14ac:dyDescent="0.3">
      <c r="A43" s="14">
        <v>26</v>
      </c>
      <c r="B43" s="24" t="s">
        <v>69</v>
      </c>
      <c r="C43" s="21" t="s">
        <v>40</v>
      </c>
      <c r="D43" s="21">
        <v>1</v>
      </c>
      <c r="E43" s="23">
        <v>515</v>
      </c>
      <c r="F43" s="12">
        <v>710</v>
      </c>
      <c r="G43" s="12">
        <v>800</v>
      </c>
      <c r="H43" s="12">
        <f t="shared" si="0"/>
        <v>675</v>
      </c>
      <c r="I43" s="15">
        <f t="shared" si="1"/>
        <v>675</v>
      </c>
      <c r="J43" s="4">
        <f t="shared" si="2"/>
        <v>0.21583410791605134</v>
      </c>
      <c r="K43" s="4">
        <f t="shared" si="3"/>
        <v>21.583410791605136</v>
      </c>
      <c r="L43" s="4"/>
    </row>
    <row r="44" spans="1:12" ht="49.5" customHeight="1" x14ac:dyDescent="0.3">
      <c r="A44" s="14">
        <v>27</v>
      </c>
      <c r="B44" s="24" t="s">
        <v>70</v>
      </c>
      <c r="C44" s="21" t="s">
        <v>40</v>
      </c>
      <c r="D44" s="21">
        <v>1</v>
      </c>
      <c r="E44" s="23">
        <v>52730</v>
      </c>
      <c r="F44" s="12">
        <v>53000</v>
      </c>
      <c r="G44" s="12">
        <v>53200</v>
      </c>
      <c r="H44" s="12">
        <f t="shared" si="0"/>
        <v>52976.666666666664</v>
      </c>
      <c r="I44" s="15">
        <f t="shared" si="1"/>
        <v>52976.666666666664</v>
      </c>
      <c r="J44" s="4">
        <f t="shared" si="2"/>
        <v>4.4522845454815297E-3</v>
      </c>
      <c r="K44" s="4">
        <f t="shared" si="3"/>
        <v>0.44522845454815296</v>
      </c>
      <c r="L44" s="4"/>
    </row>
    <row r="45" spans="1:12" ht="49.5" customHeight="1" x14ac:dyDescent="0.3">
      <c r="A45" s="14">
        <v>28</v>
      </c>
      <c r="B45" s="24" t="s">
        <v>71</v>
      </c>
      <c r="C45" s="21" t="s">
        <v>40</v>
      </c>
      <c r="D45" s="21">
        <v>1</v>
      </c>
      <c r="E45" s="23">
        <v>52730</v>
      </c>
      <c r="F45" s="12">
        <v>53000</v>
      </c>
      <c r="G45" s="12">
        <v>53200</v>
      </c>
      <c r="H45" s="12">
        <f t="shared" si="0"/>
        <v>52976.666666666664</v>
      </c>
      <c r="I45" s="15">
        <f t="shared" si="1"/>
        <v>52976.666666666664</v>
      </c>
      <c r="J45" s="4">
        <f t="shared" si="2"/>
        <v>4.4522845454815297E-3</v>
      </c>
      <c r="K45" s="4">
        <f t="shared" si="3"/>
        <v>0.44522845454815296</v>
      </c>
      <c r="L45" s="4"/>
    </row>
    <row r="46" spans="1:12" ht="50.25" customHeight="1" x14ac:dyDescent="0.3">
      <c r="A46" s="14">
        <v>29</v>
      </c>
      <c r="B46" s="24" t="s">
        <v>72</v>
      </c>
      <c r="C46" s="21" t="s">
        <v>39</v>
      </c>
      <c r="D46" s="21">
        <v>1</v>
      </c>
      <c r="E46" s="23">
        <v>13783.19</v>
      </c>
      <c r="F46" s="12">
        <v>14000</v>
      </c>
      <c r="G46" s="12">
        <v>14150</v>
      </c>
      <c r="H46" s="12">
        <f t="shared" si="0"/>
        <v>13977.730000000001</v>
      </c>
      <c r="I46" s="15">
        <f t="shared" si="1"/>
        <v>13977.730000000001</v>
      </c>
      <c r="J46" s="4">
        <f t="shared" si="2"/>
        <v>1.3193577550734432E-2</v>
      </c>
      <c r="K46" s="4">
        <f t="shared" si="3"/>
        <v>1.3193577550734432</v>
      </c>
      <c r="L46" s="4"/>
    </row>
    <row r="47" spans="1:12" ht="50.25" customHeight="1" x14ac:dyDescent="0.3">
      <c r="A47" s="14">
        <v>30</v>
      </c>
      <c r="B47" s="24" t="s">
        <v>73</v>
      </c>
      <c r="C47" s="21" t="s">
        <v>39</v>
      </c>
      <c r="D47" s="21">
        <v>1</v>
      </c>
      <c r="E47" s="23">
        <v>58396.39</v>
      </c>
      <c r="F47" s="12">
        <v>59000</v>
      </c>
      <c r="G47" s="12">
        <v>59200</v>
      </c>
      <c r="H47" s="12">
        <f t="shared" si="0"/>
        <v>58865.46333333334</v>
      </c>
      <c r="I47" s="15">
        <f t="shared" si="1"/>
        <v>58865.46333333334</v>
      </c>
      <c r="J47" s="4">
        <f t="shared" si="2"/>
        <v>7.1069978040182421E-3</v>
      </c>
      <c r="K47" s="4">
        <f t="shared" si="3"/>
        <v>0.71069978040182424</v>
      </c>
      <c r="L47" s="4"/>
    </row>
    <row r="48" spans="1:12" ht="50.25" customHeight="1" x14ac:dyDescent="0.3">
      <c r="A48" s="14">
        <v>31</v>
      </c>
      <c r="B48" s="24" t="s">
        <v>74</v>
      </c>
      <c r="C48" s="21" t="s">
        <v>39</v>
      </c>
      <c r="D48" s="21">
        <v>1</v>
      </c>
      <c r="E48" s="23">
        <v>170000</v>
      </c>
      <c r="F48" s="12">
        <v>171000</v>
      </c>
      <c r="G48" s="12">
        <v>171350</v>
      </c>
      <c r="H48" s="12">
        <f t="shared" si="0"/>
        <v>170783.33333333334</v>
      </c>
      <c r="I48" s="15">
        <f t="shared" si="1"/>
        <v>170783.33333333334</v>
      </c>
      <c r="J48" s="4">
        <f t="shared" si="2"/>
        <v>4.1022444729157219E-3</v>
      </c>
      <c r="K48" s="4">
        <f t="shared" si="3"/>
        <v>0.4102244472915722</v>
      </c>
      <c r="L48" s="4"/>
    </row>
    <row r="49" spans="1:12" ht="50.25" customHeight="1" x14ac:dyDescent="0.3">
      <c r="A49" s="14">
        <v>32</v>
      </c>
      <c r="B49" s="24" t="s">
        <v>75</v>
      </c>
      <c r="C49" s="21" t="s">
        <v>39</v>
      </c>
      <c r="D49" s="21">
        <v>1</v>
      </c>
      <c r="E49" s="23">
        <v>68396.789999999994</v>
      </c>
      <c r="F49" s="12">
        <v>69000</v>
      </c>
      <c r="G49" s="12">
        <v>69150</v>
      </c>
      <c r="H49" s="12">
        <f t="shared" si="0"/>
        <v>68848.929999999993</v>
      </c>
      <c r="I49" s="15">
        <f t="shared" si="1"/>
        <v>68848.929999999993</v>
      </c>
      <c r="J49" s="4">
        <f t="shared" si="2"/>
        <v>5.7906891136681729E-3</v>
      </c>
      <c r="K49" s="4">
        <f t="shared" si="3"/>
        <v>0.57906891136681726</v>
      </c>
      <c r="L49" s="4"/>
    </row>
    <row r="50" spans="1:12" ht="45.75" customHeight="1" x14ac:dyDescent="0.3">
      <c r="A50" s="14">
        <v>33</v>
      </c>
      <c r="B50" s="24" t="s">
        <v>76</v>
      </c>
      <c r="C50" s="21" t="s">
        <v>39</v>
      </c>
      <c r="D50" s="21">
        <v>1</v>
      </c>
      <c r="E50" s="23">
        <v>188600</v>
      </c>
      <c r="F50" s="12">
        <v>189000</v>
      </c>
      <c r="G50" s="12">
        <v>189500</v>
      </c>
      <c r="H50" s="12">
        <f t="shared" si="0"/>
        <v>189033.33333333334</v>
      </c>
      <c r="I50" s="15">
        <f t="shared" si="1"/>
        <v>189033.33333333334</v>
      </c>
      <c r="J50" s="4">
        <f t="shared" si="2"/>
        <v>2.3854257200614853E-3</v>
      </c>
      <c r="K50" s="4">
        <f t="shared" si="3"/>
        <v>0.23854257200614853</v>
      </c>
      <c r="L50" s="4"/>
    </row>
    <row r="51" spans="1:12" ht="45.75" customHeight="1" x14ac:dyDescent="0.3">
      <c r="A51" s="14">
        <v>34</v>
      </c>
      <c r="B51" s="24" t="s">
        <v>77</v>
      </c>
      <c r="C51" s="21" t="s">
        <v>39</v>
      </c>
      <c r="D51" s="21">
        <v>1</v>
      </c>
      <c r="E51" s="23">
        <v>188600</v>
      </c>
      <c r="F51" s="12">
        <v>189000</v>
      </c>
      <c r="G51" s="12">
        <v>189500</v>
      </c>
      <c r="H51" s="12">
        <f t="shared" si="0"/>
        <v>189033.33333333334</v>
      </c>
      <c r="I51" s="15">
        <f t="shared" si="1"/>
        <v>189033.33333333334</v>
      </c>
      <c r="J51" s="4">
        <f t="shared" si="2"/>
        <v>2.3854257200614853E-3</v>
      </c>
      <c r="K51" s="4">
        <f t="shared" si="3"/>
        <v>0.23854257200614853</v>
      </c>
      <c r="L51" s="4"/>
    </row>
    <row r="52" spans="1:12" ht="45.75" customHeight="1" x14ac:dyDescent="0.3">
      <c r="A52" s="14">
        <v>35</v>
      </c>
      <c r="B52" s="24" t="s">
        <v>78</v>
      </c>
      <c r="C52" s="21" t="s">
        <v>39</v>
      </c>
      <c r="D52" s="21">
        <v>1</v>
      </c>
      <c r="E52" s="23">
        <v>110940.49</v>
      </c>
      <c r="F52" s="12">
        <v>120000</v>
      </c>
      <c r="G52" s="12">
        <v>120350</v>
      </c>
      <c r="H52" s="12">
        <f t="shared" si="0"/>
        <v>117096.83</v>
      </c>
      <c r="I52" s="15">
        <f t="shared" si="1"/>
        <v>117096.83</v>
      </c>
      <c r="J52" s="4">
        <f t="shared" si="2"/>
        <v>4.5555615100545045E-2</v>
      </c>
      <c r="K52" s="4">
        <f t="shared" si="3"/>
        <v>4.5555615100545044</v>
      </c>
      <c r="L52" s="4"/>
    </row>
    <row r="53" spans="1:12" ht="45.75" customHeight="1" x14ac:dyDescent="0.3">
      <c r="A53" s="14">
        <v>36</v>
      </c>
      <c r="B53" s="24" t="s">
        <v>79</v>
      </c>
      <c r="C53" s="21" t="s">
        <v>39</v>
      </c>
      <c r="D53" s="21">
        <v>1</v>
      </c>
      <c r="E53" s="23">
        <v>188600</v>
      </c>
      <c r="F53" s="12">
        <v>189000</v>
      </c>
      <c r="G53" s="12">
        <v>189450</v>
      </c>
      <c r="H53" s="12">
        <f t="shared" si="0"/>
        <v>189016.66666666666</v>
      </c>
      <c r="I53" s="15">
        <f t="shared" si="1"/>
        <v>189016.66666666666</v>
      </c>
      <c r="J53" s="4">
        <f t="shared" si="2"/>
        <v>2.2497752970942727E-3</v>
      </c>
      <c r="K53" s="4">
        <f t="shared" si="3"/>
        <v>0.22497752970942728</v>
      </c>
      <c r="L53" s="4"/>
    </row>
    <row r="54" spans="1:12" ht="39.75" customHeight="1" x14ac:dyDescent="0.3">
      <c r="A54" s="14">
        <v>37</v>
      </c>
      <c r="B54" s="24" t="s">
        <v>80</v>
      </c>
      <c r="C54" s="21" t="s">
        <v>39</v>
      </c>
      <c r="D54" s="21">
        <v>1</v>
      </c>
      <c r="E54" s="23">
        <v>27091.48</v>
      </c>
      <c r="F54" s="12">
        <v>28000</v>
      </c>
      <c r="G54" s="12">
        <v>28156</v>
      </c>
      <c r="H54" s="12">
        <f t="shared" si="0"/>
        <v>27749.16</v>
      </c>
      <c r="I54" s="15">
        <f t="shared" si="1"/>
        <v>27749.16</v>
      </c>
      <c r="J54" s="4">
        <f t="shared" si="2"/>
        <v>2.0717155849289206E-2</v>
      </c>
      <c r="K54" s="4">
        <f t="shared" si="3"/>
        <v>2.0717155849289206</v>
      </c>
      <c r="L54" s="4"/>
    </row>
    <row r="55" spans="1:12" ht="39.75" customHeight="1" x14ac:dyDescent="0.3">
      <c r="A55" s="14">
        <v>38</v>
      </c>
      <c r="B55" s="24" t="s">
        <v>81</v>
      </c>
      <c r="C55" s="21" t="s">
        <v>40</v>
      </c>
      <c r="D55" s="21">
        <v>1</v>
      </c>
      <c r="E55" s="23">
        <v>321865.19</v>
      </c>
      <c r="F55" s="12">
        <v>340000</v>
      </c>
      <c r="G55" s="12">
        <v>341000</v>
      </c>
      <c r="H55" s="12">
        <f t="shared" si="0"/>
        <v>334288.39666666667</v>
      </c>
      <c r="I55" s="15">
        <f t="shared" si="1"/>
        <v>334288.39666666667</v>
      </c>
      <c r="J55" s="4">
        <f t="shared" si="2"/>
        <v>3.2218960613575987E-2</v>
      </c>
      <c r="K55" s="4">
        <f t="shared" si="3"/>
        <v>3.2218960613575987</v>
      </c>
      <c r="L55" s="4"/>
    </row>
    <row r="56" spans="1:12" ht="39.75" customHeight="1" x14ac:dyDescent="0.3">
      <c r="A56" s="14">
        <v>39</v>
      </c>
      <c r="B56" s="24" t="s">
        <v>82</v>
      </c>
      <c r="C56" s="21" t="s">
        <v>40</v>
      </c>
      <c r="D56" s="21">
        <v>1</v>
      </c>
      <c r="E56" s="23">
        <v>331865.19</v>
      </c>
      <c r="F56" s="12">
        <v>340000</v>
      </c>
      <c r="G56" s="12">
        <v>341000</v>
      </c>
      <c r="H56" s="12">
        <f t="shared" si="0"/>
        <v>337621.73</v>
      </c>
      <c r="I56" s="15">
        <f t="shared" si="1"/>
        <v>337621.73</v>
      </c>
      <c r="J56" s="4">
        <f t="shared" si="2"/>
        <v>1.4840042452144353E-2</v>
      </c>
      <c r="K56" s="4">
        <f t="shared" si="3"/>
        <v>1.4840042452144353</v>
      </c>
      <c r="L56" s="4"/>
    </row>
    <row r="57" spans="1:12" ht="39.75" customHeight="1" x14ac:dyDescent="0.3">
      <c r="A57" s="14">
        <v>40</v>
      </c>
      <c r="B57" s="24" t="s">
        <v>83</v>
      </c>
      <c r="C57" s="21" t="s">
        <v>40</v>
      </c>
      <c r="D57" s="21">
        <v>1</v>
      </c>
      <c r="E57" s="23">
        <v>214106</v>
      </c>
      <c r="F57" s="12">
        <v>215000</v>
      </c>
      <c r="G57" s="12">
        <v>215750</v>
      </c>
      <c r="H57" s="12">
        <f t="shared" si="0"/>
        <v>214952</v>
      </c>
      <c r="I57" s="15">
        <f t="shared" si="1"/>
        <v>214952</v>
      </c>
      <c r="J57" s="4">
        <f t="shared" si="2"/>
        <v>3.8289963514119641E-3</v>
      </c>
      <c r="K57" s="4">
        <f t="shared" si="3"/>
        <v>0.3828996351411964</v>
      </c>
      <c r="L57" s="4"/>
    </row>
    <row r="58" spans="1:12" ht="39.75" customHeight="1" x14ac:dyDescent="0.3">
      <c r="A58" s="14">
        <v>41</v>
      </c>
      <c r="B58" s="24" t="s">
        <v>84</v>
      </c>
      <c r="C58" s="21" t="s">
        <v>40</v>
      </c>
      <c r="D58" s="21">
        <v>1</v>
      </c>
      <c r="E58" s="23">
        <v>80000</v>
      </c>
      <c r="F58" s="12">
        <v>82000</v>
      </c>
      <c r="G58" s="12">
        <v>82100</v>
      </c>
      <c r="H58" s="12">
        <f t="shared" si="0"/>
        <v>81366.666666666672</v>
      </c>
      <c r="I58" s="15">
        <f t="shared" si="1"/>
        <v>81366.666666666672</v>
      </c>
      <c r="J58" s="4">
        <f t="shared" si="2"/>
        <v>1.4559078774204717E-2</v>
      </c>
      <c r="K58" s="4">
        <f t="shared" si="3"/>
        <v>1.4559078774204717</v>
      </c>
      <c r="L58" s="4"/>
    </row>
    <row r="59" spans="1:12" ht="48" customHeight="1" x14ac:dyDescent="0.3">
      <c r="A59" s="14">
        <v>42</v>
      </c>
      <c r="B59" s="24" t="s">
        <v>85</v>
      </c>
      <c r="C59" s="21" t="s">
        <v>40</v>
      </c>
      <c r="D59" s="21">
        <v>1</v>
      </c>
      <c r="E59" s="23">
        <v>149780.20000000001</v>
      </c>
      <c r="F59" s="12">
        <v>150000</v>
      </c>
      <c r="G59" s="12">
        <v>151000</v>
      </c>
      <c r="H59" s="12">
        <f t="shared" si="0"/>
        <v>150260.06666666668</v>
      </c>
      <c r="I59" s="15">
        <f t="shared" si="1"/>
        <v>150260.06666666668</v>
      </c>
      <c r="J59" s="4">
        <f t="shared" si="2"/>
        <v>4.3268775850840253E-3</v>
      </c>
      <c r="K59" s="4">
        <f t="shared" si="3"/>
        <v>0.43268775850840252</v>
      </c>
      <c r="L59" s="4"/>
    </row>
    <row r="60" spans="1:12" ht="48" customHeight="1" x14ac:dyDescent="0.3">
      <c r="A60" s="14">
        <v>43</v>
      </c>
      <c r="B60" s="24" t="s">
        <v>86</v>
      </c>
      <c r="C60" s="21" t="s">
        <v>40</v>
      </c>
      <c r="D60" s="21">
        <v>1</v>
      </c>
      <c r="E60" s="23">
        <v>8500</v>
      </c>
      <c r="F60" s="12">
        <v>8855</v>
      </c>
      <c r="G60" s="12">
        <v>9000</v>
      </c>
      <c r="H60" s="12">
        <f t="shared" si="0"/>
        <v>8785</v>
      </c>
      <c r="I60" s="15">
        <f t="shared" si="1"/>
        <v>8785</v>
      </c>
      <c r="J60" s="4">
        <f t="shared" si="2"/>
        <v>2.9282301580891429E-2</v>
      </c>
      <c r="K60" s="4">
        <f t="shared" si="3"/>
        <v>2.9282301580891428</v>
      </c>
      <c r="L60" s="4"/>
    </row>
    <row r="61" spans="1:12" ht="48" customHeight="1" x14ac:dyDescent="0.3">
      <c r="A61" s="14">
        <v>44</v>
      </c>
      <c r="B61" s="24" t="s">
        <v>87</v>
      </c>
      <c r="C61" s="21" t="s">
        <v>39</v>
      </c>
      <c r="D61" s="21">
        <v>1</v>
      </c>
      <c r="E61" s="23">
        <v>10000</v>
      </c>
      <c r="F61" s="12">
        <v>11500</v>
      </c>
      <c r="G61" s="12">
        <v>11650</v>
      </c>
      <c r="H61" s="12">
        <f t="shared" si="0"/>
        <v>11050</v>
      </c>
      <c r="I61" s="15">
        <f t="shared" si="1"/>
        <v>11050</v>
      </c>
      <c r="J61" s="4">
        <f t="shared" si="2"/>
        <v>8.2571437062871761E-2</v>
      </c>
      <c r="K61" s="4">
        <f t="shared" si="3"/>
        <v>8.2571437062871755</v>
      </c>
      <c r="L61" s="4"/>
    </row>
    <row r="62" spans="1:12" ht="95.25" customHeight="1" x14ac:dyDescent="0.3">
      <c r="A62" s="14">
        <v>45</v>
      </c>
      <c r="B62" s="24" t="s">
        <v>88</v>
      </c>
      <c r="C62" s="21" t="s">
        <v>40</v>
      </c>
      <c r="D62" s="21">
        <v>1</v>
      </c>
      <c r="E62" s="23">
        <v>3523.84</v>
      </c>
      <c r="F62" s="12">
        <v>3800</v>
      </c>
      <c r="G62" s="12">
        <v>3875</v>
      </c>
      <c r="H62" s="12">
        <f t="shared" si="0"/>
        <v>3732.9466666666667</v>
      </c>
      <c r="I62" s="15">
        <f t="shared" si="1"/>
        <v>3732.9466666666667</v>
      </c>
      <c r="J62" s="4">
        <f t="shared" si="2"/>
        <v>4.9540925519162456E-2</v>
      </c>
      <c r="K62" s="4">
        <f t="shared" si="3"/>
        <v>4.9540925519162453</v>
      </c>
      <c r="L62" s="4"/>
    </row>
    <row r="63" spans="1:12" ht="95.25" customHeight="1" x14ac:dyDescent="0.3">
      <c r="A63" s="14">
        <v>46</v>
      </c>
      <c r="B63" s="24" t="s">
        <v>89</v>
      </c>
      <c r="C63" s="21" t="s">
        <v>40</v>
      </c>
      <c r="D63" s="21">
        <v>1</v>
      </c>
      <c r="E63" s="23">
        <v>7935</v>
      </c>
      <c r="F63" s="12">
        <v>8000</v>
      </c>
      <c r="G63" s="12">
        <v>8174</v>
      </c>
      <c r="H63" s="12">
        <f t="shared" si="0"/>
        <v>8036.333333333333</v>
      </c>
      <c r="I63" s="15">
        <f t="shared" si="1"/>
        <v>8036.333333333333</v>
      </c>
      <c r="J63" s="4">
        <f t="shared" si="2"/>
        <v>1.5376812417152828E-2</v>
      </c>
      <c r="K63" s="4">
        <f t="shared" si="3"/>
        <v>1.5376812417152828</v>
      </c>
      <c r="L63" s="4"/>
    </row>
    <row r="64" spans="1:12" ht="95.25" customHeight="1" x14ac:dyDescent="0.3">
      <c r="A64" s="14">
        <v>47</v>
      </c>
      <c r="B64" s="24" t="s">
        <v>90</v>
      </c>
      <c r="C64" s="21" t="s">
        <v>40</v>
      </c>
      <c r="D64" s="21">
        <v>1</v>
      </c>
      <c r="E64" s="23">
        <v>1911.15</v>
      </c>
      <c r="F64" s="12">
        <v>2000</v>
      </c>
      <c r="G64" s="12">
        <v>2156</v>
      </c>
      <c r="H64" s="12">
        <f t="shared" si="0"/>
        <v>2022.3833333333332</v>
      </c>
      <c r="I64" s="15">
        <f t="shared" si="1"/>
        <v>2022.3833333333332</v>
      </c>
      <c r="J64" s="4">
        <f t="shared" si="2"/>
        <v>6.1289149583650164E-2</v>
      </c>
      <c r="K64" s="4">
        <f t="shared" si="3"/>
        <v>6.1289149583650167</v>
      </c>
      <c r="L64" s="4"/>
    </row>
    <row r="65" spans="1:12" ht="95.25" customHeight="1" x14ac:dyDescent="0.3">
      <c r="A65" s="14">
        <v>48</v>
      </c>
      <c r="B65" s="24" t="s">
        <v>91</v>
      </c>
      <c r="C65" s="21" t="s">
        <v>43</v>
      </c>
      <c r="D65" s="21">
        <v>1</v>
      </c>
      <c r="E65" s="23">
        <v>4500</v>
      </c>
      <c r="F65" s="12">
        <v>4640</v>
      </c>
      <c r="G65" s="12">
        <v>4700</v>
      </c>
      <c r="H65" s="12">
        <f t="shared" si="0"/>
        <v>4613.333333333333</v>
      </c>
      <c r="I65" s="15">
        <f t="shared" si="1"/>
        <v>4613.333333333333</v>
      </c>
      <c r="J65" s="4">
        <f t="shared" si="2"/>
        <v>2.2246827049625224E-2</v>
      </c>
      <c r="K65" s="4">
        <f t="shared" si="3"/>
        <v>2.2246827049625226</v>
      </c>
      <c r="L65" s="4"/>
    </row>
    <row r="66" spans="1:12" ht="95.25" customHeight="1" x14ac:dyDescent="0.3">
      <c r="A66" s="14">
        <v>49</v>
      </c>
      <c r="B66" s="24" t="s">
        <v>92</v>
      </c>
      <c r="C66" s="21" t="s">
        <v>40</v>
      </c>
      <c r="D66" s="21">
        <v>1</v>
      </c>
      <c r="E66" s="23">
        <v>4260.3900000000003</v>
      </c>
      <c r="F66" s="12">
        <v>4300</v>
      </c>
      <c r="G66" s="12">
        <v>4315</v>
      </c>
      <c r="H66" s="12">
        <f t="shared" si="0"/>
        <v>4291.7966666666662</v>
      </c>
      <c r="I66" s="15">
        <f t="shared" si="1"/>
        <v>4291.7966666666662</v>
      </c>
      <c r="J66" s="4">
        <f t="shared" si="2"/>
        <v>6.5739542862725204E-3</v>
      </c>
      <c r="K66" s="4">
        <f t="shared" si="3"/>
        <v>0.65739542862725209</v>
      </c>
      <c r="L66" s="4"/>
    </row>
    <row r="67" spans="1:12" ht="95.25" customHeight="1" x14ac:dyDescent="0.3">
      <c r="A67" s="14">
        <v>50</v>
      </c>
      <c r="B67" s="24" t="s">
        <v>93</v>
      </c>
      <c r="C67" s="21" t="s">
        <v>42</v>
      </c>
      <c r="D67" s="21">
        <v>1</v>
      </c>
      <c r="E67" s="23">
        <v>11077.26</v>
      </c>
      <c r="F67" s="12">
        <v>11685</v>
      </c>
      <c r="G67" s="12">
        <v>11755</v>
      </c>
      <c r="H67" s="12">
        <f t="shared" si="0"/>
        <v>11505.753333333334</v>
      </c>
      <c r="I67" s="15">
        <f t="shared" si="1"/>
        <v>11505.753333333334</v>
      </c>
      <c r="J67" s="4">
        <f t="shared" si="2"/>
        <v>3.2395359692500077E-2</v>
      </c>
      <c r="K67" s="4">
        <f t="shared" si="3"/>
        <v>3.2395359692500079</v>
      </c>
      <c r="L67" s="4"/>
    </row>
    <row r="68" spans="1:12" ht="95.25" customHeight="1" x14ac:dyDescent="0.3">
      <c r="A68" s="14">
        <v>51</v>
      </c>
      <c r="B68" s="24" t="s">
        <v>94</v>
      </c>
      <c r="C68" s="21" t="s">
        <v>42</v>
      </c>
      <c r="D68" s="21">
        <v>1</v>
      </c>
      <c r="E68" s="23">
        <v>8952.86</v>
      </c>
      <c r="F68" s="12">
        <v>9445</v>
      </c>
      <c r="G68" s="12">
        <v>9600</v>
      </c>
      <c r="H68" s="12">
        <f t="shared" si="0"/>
        <v>9332.6200000000008</v>
      </c>
      <c r="I68" s="15">
        <f t="shared" si="1"/>
        <v>9332.6200000000008</v>
      </c>
      <c r="J68" s="4">
        <f t="shared" si="2"/>
        <v>3.6205241921799317E-2</v>
      </c>
      <c r="K68" s="4">
        <f t="shared" si="3"/>
        <v>3.6205241921799316</v>
      </c>
      <c r="L68" s="4"/>
    </row>
    <row r="69" spans="1:12" ht="72.75" customHeight="1" x14ac:dyDescent="0.3">
      <c r="A69" s="14">
        <v>52</v>
      </c>
      <c r="B69" s="24" t="s">
        <v>95</v>
      </c>
      <c r="C69" s="21" t="s">
        <v>39</v>
      </c>
      <c r="D69" s="21">
        <v>1</v>
      </c>
      <c r="E69" s="23">
        <v>6333.8</v>
      </c>
      <c r="F69" s="12">
        <v>6985</v>
      </c>
      <c r="G69" s="12">
        <v>7000</v>
      </c>
      <c r="H69" s="12">
        <f t="shared" si="0"/>
        <v>6772.9333333333334</v>
      </c>
      <c r="I69" s="15">
        <f t="shared" si="1"/>
        <v>6772.9333333333334</v>
      </c>
      <c r="J69" s="4">
        <f t="shared" si="2"/>
        <v>5.6160979454109743E-2</v>
      </c>
      <c r="K69" s="4">
        <f t="shared" si="3"/>
        <v>5.6160979454109743</v>
      </c>
      <c r="L69" s="4"/>
    </row>
    <row r="70" spans="1:12" ht="72.75" customHeight="1" x14ac:dyDescent="0.3">
      <c r="A70" s="14">
        <v>53</v>
      </c>
      <c r="B70" s="24" t="s">
        <v>96</v>
      </c>
      <c r="C70" s="21" t="s">
        <v>40</v>
      </c>
      <c r="D70" s="21">
        <v>1</v>
      </c>
      <c r="E70" s="23">
        <v>33838.629999999997</v>
      </c>
      <c r="F70" s="12">
        <v>35690</v>
      </c>
      <c r="G70" s="12">
        <v>35750</v>
      </c>
      <c r="H70" s="12">
        <f t="shared" si="0"/>
        <v>35092.876666666671</v>
      </c>
      <c r="I70" s="15">
        <f t="shared" si="1"/>
        <v>35092.876666666671</v>
      </c>
      <c r="J70" s="4">
        <f t="shared" si="2"/>
        <v>3.0964223652063694E-2</v>
      </c>
      <c r="K70" s="4">
        <f t="shared" si="3"/>
        <v>3.0964223652063696</v>
      </c>
      <c r="L70" s="4"/>
    </row>
    <row r="71" spans="1:12" ht="72.75" customHeight="1" x14ac:dyDescent="0.3">
      <c r="A71" s="14">
        <v>54</v>
      </c>
      <c r="B71" s="24" t="s">
        <v>97</v>
      </c>
      <c r="C71" s="21" t="s">
        <v>40</v>
      </c>
      <c r="D71" s="21">
        <v>1</v>
      </c>
      <c r="E71" s="23">
        <v>66900</v>
      </c>
      <c r="F71" s="12">
        <v>67000</v>
      </c>
      <c r="G71" s="12">
        <v>67200</v>
      </c>
      <c r="H71" s="12">
        <f t="shared" si="0"/>
        <v>67033.333333333328</v>
      </c>
      <c r="I71" s="15">
        <f t="shared" si="1"/>
        <v>67033.333333333328</v>
      </c>
      <c r="J71" s="4">
        <f t="shared" si="2"/>
        <v>2.2787546966463652E-3</v>
      </c>
      <c r="K71" s="4">
        <f t="shared" si="3"/>
        <v>0.22787546966463651</v>
      </c>
      <c r="L71" s="4"/>
    </row>
    <row r="72" spans="1:12" ht="72.75" customHeight="1" x14ac:dyDescent="0.3">
      <c r="A72" s="14">
        <v>55</v>
      </c>
      <c r="B72" s="24" t="s">
        <v>98</v>
      </c>
      <c r="C72" s="21" t="s">
        <v>40</v>
      </c>
      <c r="D72" s="21">
        <v>1</v>
      </c>
      <c r="E72" s="23">
        <v>254000</v>
      </c>
      <c r="F72" s="12">
        <v>255000</v>
      </c>
      <c r="G72" s="12">
        <v>256000</v>
      </c>
      <c r="H72" s="12">
        <f t="shared" si="0"/>
        <v>255000</v>
      </c>
      <c r="I72" s="15">
        <f t="shared" si="1"/>
        <v>255000</v>
      </c>
      <c r="J72" s="4">
        <f t="shared" si="2"/>
        <v>3.9215686274509803E-3</v>
      </c>
      <c r="K72" s="4">
        <f t="shared" si="3"/>
        <v>0.39215686274509803</v>
      </c>
      <c r="L72" s="4"/>
    </row>
    <row r="73" spans="1:12" ht="72.75" customHeight="1" x14ac:dyDescent="0.3">
      <c r="A73" s="14">
        <v>56</v>
      </c>
      <c r="B73" s="24" t="s">
        <v>99</v>
      </c>
      <c r="C73" s="21" t="s">
        <v>39</v>
      </c>
      <c r="D73" s="21">
        <v>1</v>
      </c>
      <c r="E73" s="23">
        <v>13644.5</v>
      </c>
      <c r="F73" s="12">
        <v>13975</v>
      </c>
      <c r="G73" s="12">
        <v>14000</v>
      </c>
      <c r="H73" s="12">
        <f t="shared" si="0"/>
        <v>13873.166666666666</v>
      </c>
      <c r="I73" s="15">
        <f t="shared" si="1"/>
        <v>13873.166666666666</v>
      </c>
      <c r="J73" s="4">
        <f t="shared" si="2"/>
        <v>1.4302809414489727E-2</v>
      </c>
      <c r="K73" s="4">
        <f t="shared" si="3"/>
        <v>1.4302809414489728</v>
      </c>
      <c r="L73" s="4"/>
    </row>
    <row r="74" spans="1:12" ht="59.25" customHeight="1" x14ac:dyDescent="0.3">
      <c r="A74" s="14">
        <v>57</v>
      </c>
      <c r="B74" s="22" t="s">
        <v>100</v>
      </c>
      <c r="C74" s="7" t="s">
        <v>39</v>
      </c>
      <c r="D74" s="7">
        <v>1</v>
      </c>
      <c r="E74" s="20">
        <v>10179</v>
      </c>
      <c r="F74" s="12">
        <v>10425</v>
      </c>
      <c r="G74" s="12">
        <v>10500</v>
      </c>
      <c r="H74" s="12">
        <f>(E74+F74+G74)/3</f>
        <v>10368</v>
      </c>
      <c r="I74" s="15">
        <f t="shared" ref="I74:I100" si="4">D74*H74</f>
        <v>10368</v>
      </c>
      <c r="J74" s="4">
        <f t="shared" si="2"/>
        <v>1.6195951353190428E-2</v>
      </c>
      <c r="K74" s="4">
        <f t="shared" si="3"/>
        <v>1.6195951353190428</v>
      </c>
      <c r="L74" s="4"/>
    </row>
    <row r="75" spans="1:12" ht="59.25" customHeight="1" x14ac:dyDescent="0.3">
      <c r="A75" s="14">
        <v>58</v>
      </c>
      <c r="B75" s="22" t="s">
        <v>101</v>
      </c>
      <c r="C75" s="7" t="s">
        <v>41</v>
      </c>
      <c r="D75" s="7">
        <v>1</v>
      </c>
      <c r="E75" s="20">
        <v>11533.25</v>
      </c>
      <c r="F75" s="12">
        <v>11815</v>
      </c>
      <c r="G75" s="12">
        <v>12000</v>
      </c>
      <c r="H75" s="12">
        <f>(E75+F75+G75)/3</f>
        <v>11782.75</v>
      </c>
      <c r="I75" s="15">
        <f t="shared" si="4"/>
        <v>11782.75</v>
      </c>
      <c r="J75" s="4">
        <f t="shared" si="2"/>
        <v>1.9947829589828343E-2</v>
      </c>
      <c r="K75" s="4">
        <f t="shared" si="3"/>
        <v>1.9947829589828343</v>
      </c>
      <c r="L75" s="4"/>
    </row>
    <row r="76" spans="1:12" ht="59.25" customHeight="1" x14ac:dyDescent="0.3">
      <c r="A76" s="14">
        <v>59</v>
      </c>
      <c r="B76" s="22" t="s">
        <v>102</v>
      </c>
      <c r="C76" s="7" t="s">
        <v>41</v>
      </c>
      <c r="D76" s="7">
        <v>1</v>
      </c>
      <c r="E76" s="20">
        <v>900</v>
      </c>
      <c r="F76" s="12">
        <v>910</v>
      </c>
      <c r="G76" s="12">
        <v>1000</v>
      </c>
      <c r="H76" s="12">
        <f t="shared" ref="H76:H100" si="5">(E76+F76+G76)/3</f>
        <v>936.66666666666663</v>
      </c>
      <c r="I76" s="15">
        <f t="shared" si="4"/>
        <v>936.66666666666663</v>
      </c>
      <c r="J76" s="4">
        <f t="shared" si="2"/>
        <v>5.8799685558214611E-2</v>
      </c>
      <c r="K76" s="4">
        <f t="shared" si="3"/>
        <v>5.8799685558214607</v>
      </c>
      <c r="L76" s="4"/>
    </row>
    <row r="77" spans="1:12" ht="59.25" customHeight="1" x14ac:dyDescent="0.3">
      <c r="A77" s="14">
        <v>60</v>
      </c>
      <c r="B77" s="22" t="s">
        <v>103</v>
      </c>
      <c r="C77" s="7" t="s">
        <v>41</v>
      </c>
      <c r="D77" s="7">
        <v>1</v>
      </c>
      <c r="E77" s="20">
        <v>900</v>
      </c>
      <c r="F77" s="12">
        <v>910</v>
      </c>
      <c r="G77" s="12">
        <v>1000</v>
      </c>
      <c r="H77" s="12">
        <f t="shared" si="5"/>
        <v>936.66666666666663</v>
      </c>
      <c r="I77" s="15">
        <f t="shared" si="4"/>
        <v>936.66666666666663</v>
      </c>
      <c r="J77" s="4">
        <f t="shared" si="2"/>
        <v>5.8799685558214611E-2</v>
      </c>
      <c r="K77" s="4">
        <f t="shared" si="3"/>
        <v>5.8799685558214607</v>
      </c>
      <c r="L77" s="4"/>
    </row>
    <row r="78" spans="1:12" ht="59.25" customHeight="1" x14ac:dyDescent="0.3">
      <c r="A78" s="14">
        <v>61</v>
      </c>
      <c r="B78" s="22" t="s">
        <v>104</v>
      </c>
      <c r="C78" s="7" t="s">
        <v>39</v>
      </c>
      <c r="D78" s="7">
        <v>1</v>
      </c>
      <c r="E78" s="20">
        <v>5056.1499999999996</v>
      </c>
      <c r="F78" s="12">
        <v>5180</v>
      </c>
      <c r="G78" s="12">
        <v>5200</v>
      </c>
      <c r="H78" s="12">
        <f t="shared" si="5"/>
        <v>5145.3833333333332</v>
      </c>
      <c r="I78" s="15">
        <f t="shared" si="4"/>
        <v>5145.3833333333332</v>
      </c>
      <c r="J78" s="4">
        <f t="shared" si="2"/>
        <v>1.514418931652501E-2</v>
      </c>
      <c r="K78" s="4">
        <f t="shared" si="3"/>
        <v>1.514418931652501</v>
      </c>
      <c r="L78" s="4"/>
    </row>
    <row r="79" spans="1:12" ht="59.25" customHeight="1" x14ac:dyDescent="0.3">
      <c r="A79" s="14">
        <v>62</v>
      </c>
      <c r="B79" s="22" t="s">
        <v>105</v>
      </c>
      <c r="C79" s="7" t="s">
        <v>39</v>
      </c>
      <c r="D79" s="7">
        <v>1</v>
      </c>
      <c r="E79" s="20">
        <v>1500</v>
      </c>
      <c r="F79" s="12">
        <v>1530</v>
      </c>
      <c r="G79" s="12">
        <v>1600</v>
      </c>
      <c r="H79" s="12">
        <f t="shared" si="5"/>
        <v>1543.3333333333333</v>
      </c>
      <c r="I79" s="15">
        <f t="shared" si="4"/>
        <v>1543.3333333333333</v>
      </c>
      <c r="J79" s="4">
        <f t="shared" si="2"/>
        <v>3.3250117318230347E-2</v>
      </c>
      <c r="K79" s="4">
        <f t="shared" si="3"/>
        <v>3.3250117318230346</v>
      </c>
      <c r="L79" s="4"/>
    </row>
    <row r="80" spans="1:12" ht="44.25" customHeight="1" x14ac:dyDescent="0.3">
      <c r="A80" s="14">
        <v>63</v>
      </c>
      <c r="B80" s="22" t="s">
        <v>106</v>
      </c>
      <c r="C80" s="7" t="s">
        <v>41</v>
      </c>
      <c r="D80" s="7">
        <v>1</v>
      </c>
      <c r="E80" s="20">
        <v>1400</v>
      </c>
      <c r="F80" s="12">
        <v>1425</v>
      </c>
      <c r="G80" s="12">
        <v>1500</v>
      </c>
      <c r="H80" s="12">
        <f t="shared" si="5"/>
        <v>1441.6666666666667</v>
      </c>
      <c r="I80" s="15">
        <f t="shared" si="4"/>
        <v>1441.6666666666667</v>
      </c>
      <c r="J80" s="4">
        <f t="shared" si="2"/>
        <v>3.6098254326002298E-2</v>
      </c>
      <c r="K80" s="4">
        <f t="shared" si="3"/>
        <v>3.6098254326002297</v>
      </c>
      <c r="L80" s="4"/>
    </row>
    <row r="81" spans="1:12" ht="59.25" customHeight="1" x14ac:dyDescent="0.3">
      <c r="A81" s="14">
        <v>64</v>
      </c>
      <c r="B81" s="22" t="s">
        <v>107</v>
      </c>
      <c r="C81" s="7" t="s">
        <v>40</v>
      </c>
      <c r="D81" s="7">
        <v>1</v>
      </c>
      <c r="E81" s="20">
        <v>10046.9</v>
      </c>
      <c r="F81" s="12">
        <v>10250</v>
      </c>
      <c r="G81" s="12">
        <v>10450</v>
      </c>
      <c r="H81" s="12">
        <f t="shared" si="5"/>
        <v>10248.966666666667</v>
      </c>
      <c r="I81" s="15">
        <f t="shared" si="4"/>
        <v>10248.966666666667</v>
      </c>
      <c r="J81" s="4">
        <f t="shared" si="2"/>
        <v>1.9665591003651263E-2</v>
      </c>
      <c r="K81" s="4">
        <f t="shared" si="3"/>
        <v>1.9665591003651264</v>
      </c>
      <c r="L81" s="4"/>
    </row>
    <row r="82" spans="1:12" ht="59.25" customHeight="1" x14ac:dyDescent="0.3">
      <c r="A82" s="14">
        <v>65</v>
      </c>
      <c r="B82" s="22" t="s">
        <v>108</v>
      </c>
      <c r="C82" s="7" t="s">
        <v>39</v>
      </c>
      <c r="D82" s="7">
        <v>1</v>
      </c>
      <c r="E82" s="20">
        <v>8062</v>
      </c>
      <c r="F82" s="12">
        <v>8150</v>
      </c>
      <c r="G82" s="12">
        <v>8500</v>
      </c>
      <c r="H82" s="12">
        <f t="shared" si="5"/>
        <v>8237.3333333333339</v>
      </c>
      <c r="I82" s="15">
        <f t="shared" si="4"/>
        <v>8237.3333333333339</v>
      </c>
      <c r="J82" s="4">
        <f t="shared" si="2"/>
        <v>2.8127103194992776E-2</v>
      </c>
      <c r="K82" s="4">
        <f t="shared" si="3"/>
        <v>2.8127103194992777</v>
      </c>
      <c r="L82" s="4"/>
    </row>
    <row r="83" spans="1:12" ht="59.25" customHeight="1" x14ac:dyDescent="0.3">
      <c r="A83" s="14">
        <v>66</v>
      </c>
      <c r="B83" s="22" t="s">
        <v>109</v>
      </c>
      <c r="C83" s="7" t="s">
        <v>41</v>
      </c>
      <c r="D83" s="7">
        <v>1</v>
      </c>
      <c r="E83" s="20">
        <v>1400</v>
      </c>
      <c r="F83" s="12">
        <v>1425</v>
      </c>
      <c r="G83" s="12">
        <v>1500</v>
      </c>
      <c r="H83" s="12">
        <f t="shared" si="5"/>
        <v>1441.6666666666667</v>
      </c>
      <c r="I83" s="15">
        <f t="shared" si="4"/>
        <v>1441.6666666666667</v>
      </c>
      <c r="J83" s="4">
        <f t="shared" ref="J83:J100" si="6">_xlfn.STDEV.S(E83,F83,G83)/AVERAGE(E83,F83,G83)</f>
        <v>3.6098254326002298E-2</v>
      </c>
      <c r="K83" s="4">
        <f t="shared" ref="K83:K100" si="7">J83*100</f>
        <v>3.6098254326002297</v>
      </c>
      <c r="L83" s="4"/>
    </row>
    <row r="84" spans="1:12" ht="59.25" customHeight="1" x14ac:dyDescent="0.3">
      <c r="A84" s="14">
        <v>67</v>
      </c>
      <c r="B84" s="22" t="s">
        <v>110</v>
      </c>
      <c r="C84" s="7" t="s">
        <v>40</v>
      </c>
      <c r="D84" s="7">
        <v>1</v>
      </c>
      <c r="E84" s="20">
        <v>230</v>
      </c>
      <c r="F84" s="12">
        <v>260</v>
      </c>
      <c r="G84" s="12">
        <v>300</v>
      </c>
      <c r="H84" s="12">
        <f t="shared" si="5"/>
        <v>263.33333333333331</v>
      </c>
      <c r="I84" s="15">
        <f t="shared" si="4"/>
        <v>263.33333333333331</v>
      </c>
      <c r="J84" s="4">
        <f t="shared" si="6"/>
        <v>0.1333627057323129</v>
      </c>
      <c r="K84" s="4">
        <f t="shared" si="7"/>
        <v>13.336270573231291</v>
      </c>
      <c r="L84" s="4"/>
    </row>
    <row r="85" spans="1:12" ht="59.25" customHeight="1" x14ac:dyDescent="0.3">
      <c r="A85" s="14">
        <v>68</v>
      </c>
      <c r="B85" s="22" t="s">
        <v>111</v>
      </c>
      <c r="C85" s="7" t="s">
        <v>40</v>
      </c>
      <c r="D85" s="7">
        <v>1</v>
      </c>
      <c r="E85" s="20">
        <v>32590.69</v>
      </c>
      <c r="F85" s="12">
        <v>35935</v>
      </c>
      <c r="G85" s="12">
        <v>36000</v>
      </c>
      <c r="H85" s="12">
        <f t="shared" si="5"/>
        <v>34841.896666666667</v>
      </c>
      <c r="I85" s="15">
        <f t="shared" si="4"/>
        <v>34841.896666666667</v>
      </c>
      <c r="J85" s="4">
        <f t="shared" si="6"/>
        <v>5.5963458331208311E-2</v>
      </c>
      <c r="K85" s="4">
        <f t="shared" si="7"/>
        <v>5.5963458331208313</v>
      </c>
      <c r="L85" s="4"/>
    </row>
    <row r="86" spans="1:12" ht="59.25" customHeight="1" x14ac:dyDescent="0.3">
      <c r="A86" s="14">
        <v>69</v>
      </c>
      <c r="B86" s="22" t="s">
        <v>112</v>
      </c>
      <c r="C86" s="7" t="s">
        <v>40</v>
      </c>
      <c r="D86" s="7">
        <v>1</v>
      </c>
      <c r="E86" s="20">
        <v>31667.13</v>
      </c>
      <c r="F86" s="12">
        <v>34915</v>
      </c>
      <c r="G86" s="12">
        <v>35000</v>
      </c>
      <c r="H86" s="12">
        <f t="shared" si="5"/>
        <v>33860.71</v>
      </c>
      <c r="I86" s="15">
        <f t="shared" si="4"/>
        <v>33860.71</v>
      </c>
      <c r="J86" s="4">
        <f t="shared" si="6"/>
        <v>5.6117292011106608E-2</v>
      </c>
      <c r="K86" s="4">
        <f t="shared" si="7"/>
        <v>5.611729201110661</v>
      </c>
      <c r="L86" s="4"/>
    </row>
    <row r="87" spans="1:12" ht="59.25" customHeight="1" x14ac:dyDescent="0.3">
      <c r="A87" s="14">
        <v>70</v>
      </c>
      <c r="B87" s="22" t="s">
        <v>113</v>
      </c>
      <c r="C87" s="7" t="s">
        <v>40</v>
      </c>
      <c r="D87" s="7">
        <v>1</v>
      </c>
      <c r="E87" s="20">
        <v>23618.76</v>
      </c>
      <c r="F87" s="12">
        <v>26040</v>
      </c>
      <c r="G87" s="12">
        <v>26450</v>
      </c>
      <c r="H87" s="12">
        <f t="shared" si="5"/>
        <v>25369.586666666666</v>
      </c>
      <c r="I87" s="15">
        <f t="shared" si="4"/>
        <v>25369.586666666666</v>
      </c>
      <c r="J87" s="4">
        <f t="shared" si="6"/>
        <v>6.0310628712204287E-2</v>
      </c>
      <c r="K87" s="4">
        <f t="shared" si="7"/>
        <v>6.0310628712204286</v>
      </c>
      <c r="L87" s="4"/>
    </row>
    <row r="88" spans="1:12" ht="59.25" customHeight="1" x14ac:dyDescent="0.3">
      <c r="A88" s="14">
        <v>71</v>
      </c>
      <c r="B88" s="22" t="s">
        <v>114</v>
      </c>
      <c r="C88" s="7" t="s">
        <v>39</v>
      </c>
      <c r="D88" s="7">
        <v>1</v>
      </c>
      <c r="E88" s="20">
        <v>6085</v>
      </c>
      <c r="F88" s="12">
        <v>7335</v>
      </c>
      <c r="G88" s="12">
        <v>7800</v>
      </c>
      <c r="H88" s="12">
        <f t="shared" si="5"/>
        <v>7073.333333333333</v>
      </c>
      <c r="I88" s="15">
        <f t="shared" si="4"/>
        <v>7073.333333333333</v>
      </c>
      <c r="J88" s="4">
        <f t="shared" si="6"/>
        <v>0.12539174579310353</v>
      </c>
      <c r="K88" s="4">
        <f t="shared" si="7"/>
        <v>12.539174579310352</v>
      </c>
      <c r="L88" s="4"/>
    </row>
    <row r="89" spans="1:12" ht="59.25" customHeight="1" x14ac:dyDescent="0.3">
      <c r="A89" s="14">
        <v>72</v>
      </c>
      <c r="B89" s="22" t="s">
        <v>115</v>
      </c>
      <c r="C89" s="7" t="s">
        <v>40</v>
      </c>
      <c r="D89" s="7">
        <v>1</v>
      </c>
      <c r="E89" s="20">
        <v>6951.86</v>
      </c>
      <c r="F89" s="12">
        <v>7335</v>
      </c>
      <c r="G89" s="12">
        <v>7800</v>
      </c>
      <c r="H89" s="12">
        <f t="shared" si="5"/>
        <v>7362.2866666666669</v>
      </c>
      <c r="I89" s="15">
        <f t="shared" si="4"/>
        <v>7362.2866666666669</v>
      </c>
      <c r="J89" s="4">
        <f t="shared" si="6"/>
        <v>5.7689671196036428E-2</v>
      </c>
      <c r="K89" s="4">
        <f t="shared" si="7"/>
        <v>5.7689671196036425</v>
      </c>
      <c r="L89" s="4"/>
    </row>
    <row r="90" spans="1:12" ht="59.25" customHeight="1" x14ac:dyDescent="0.3">
      <c r="A90" s="14">
        <v>73</v>
      </c>
      <c r="B90" s="22" t="s">
        <v>116</v>
      </c>
      <c r="C90" s="7" t="s">
        <v>40</v>
      </c>
      <c r="D90" s="7">
        <v>1</v>
      </c>
      <c r="E90" s="20">
        <v>39728.239999999998</v>
      </c>
      <c r="F90" s="12">
        <v>41900</v>
      </c>
      <c r="G90" s="12">
        <v>42000</v>
      </c>
      <c r="H90" s="12">
        <f t="shared" si="5"/>
        <v>41209.41333333333</v>
      </c>
      <c r="I90" s="15">
        <f t="shared" si="4"/>
        <v>41209.41333333333</v>
      </c>
      <c r="J90" s="4">
        <f t="shared" si="6"/>
        <v>3.1150840102747941E-2</v>
      </c>
      <c r="K90" s="4">
        <f t="shared" si="7"/>
        <v>3.1150840102747943</v>
      </c>
      <c r="L90" s="4"/>
    </row>
    <row r="91" spans="1:12" ht="59.25" customHeight="1" x14ac:dyDescent="0.3">
      <c r="A91" s="14">
        <v>74</v>
      </c>
      <c r="B91" s="22" t="s">
        <v>117</v>
      </c>
      <c r="C91" s="7" t="s">
        <v>39</v>
      </c>
      <c r="D91" s="7">
        <v>1</v>
      </c>
      <c r="E91" s="20">
        <v>5720</v>
      </c>
      <c r="F91" s="12">
        <v>5800</v>
      </c>
      <c r="G91" s="12">
        <v>5850</v>
      </c>
      <c r="H91" s="12">
        <f t="shared" si="5"/>
        <v>5790</v>
      </c>
      <c r="I91" s="15">
        <f t="shared" si="4"/>
        <v>5790</v>
      </c>
      <c r="J91" s="4">
        <f t="shared" si="6"/>
        <v>1.1325455136963732E-2</v>
      </c>
      <c r="K91" s="4">
        <f t="shared" si="7"/>
        <v>1.1325455136963731</v>
      </c>
      <c r="L91" s="4"/>
    </row>
    <row r="92" spans="1:12" ht="59.25" customHeight="1" x14ac:dyDescent="0.3">
      <c r="A92" s="14">
        <v>75</v>
      </c>
      <c r="B92" s="22" t="s">
        <v>118</v>
      </c>
      <c r="C92" s="7" t="s">
        <v>39</v>
      </c>
      <c r="D92" s="7">
        <v>1</v>
      </c>
      <c r="E92" s="20">
        <v>2022.75</v>
      </c>
      <c r="F92" s="12">
        <v>2050</v>
      </c>
      <c r="G92" s="12">
        <v>2100</v>
      </c>
      <c r="H92" s="12">
        <f t="shared" si="5"/>
        <v>2057.5833333333335</v>
      </c>
      <c r="I92" s="15">
        <f t="shared" si="4"/>
        <v>2057.5833333333335</v>
      </c>
      <c r="J92" s="4">
        <f t="shared" si="6"/>
        <v>1.9041436274250284E-2</v>
      </c>
      <c r="K92" s="4">
        <f t="shared" si="7"/>
        <v>1.9041436274250283</v>
      </c>
      <c r="L92" s="4"/>
    </row>
    <row r="93" spans="1:12" ht="59.25" customHeight="1" x14ac:dyDescent="0.3">
      <c r="A93" s="14">
        <v>76</v>
      </c>
      <c r="B93" s="22" t="s">
        <v>119</v>
      </c>
      <c r="C93" s="7" t="s">
        <v>39</v>
      </c>
      <c r="D93" s="7">
        <v>1</v>
      </c>
      <c r="E93" s="20">
        <v>3828</v>
      </c>
      <c r="F93" s="12">
        <v>3900</v>
      </c>
      <c r="G93" s="12">
        <v>4000</v>
      </c>
      <c r="H93" s="12">
        <f t="shared" si="5"/>
        <v>3909.3333333333335</v>
      </c>
      <c r="I93" s="15">
        <f t="shared" si="4"/>
        <v>3909.3333333333335</v>
      </c>
      <c r="J93" s="4">
        <f t="shared" si="6"/>
        <v>2.2095585725437267E-2</v>
      </c>
      <c r="K93" s="4">
        <f t="shared" si="7"/>
        <v>2.2095585725437266</v>
      </c>
      <c r="L93" s="4"/>
    </row>
    <row r="94" spans="1:12" ht="86.25" customHeight="1" x14ac:dyDescent="0.3">
      <c r="A94" s="14">
        <v>77</v>
      </c>
      <c r="B94" s="22" t="s">
        <v>120</v>
      </c>
      <c r="C94" s="7" t="s">
        <v>42</v>
      </c>
      <c r="D94" s="7">
        <v>1</v>
      </c>
      <c r="E94" s="20">
        <v>3256</v>
      </c>
      <c r="F94" s="12">
        <v>3300</v>
      </c>
      <c r="G94" s="12">
        <v>3450</v>
      </c>
      <c r="H94" s="12">
        <f t="shared" si="5"/>
        <v>3335.3333333333335</v>
      </c>
      <c r="I94" s="15">
        <f t="shared" si="4"/>
        <v>3335.3333333333335</v>
      </c>
      <c r="J94" s="4">
        <f t="shared" si="6"/>
        <v>3.0495306339870562E-2</v>
      </c>
      <c r="K94" s="4">
        <f t="shared" si="7"/>
        <v>3.049530633987056</v>
      </c>
      <c r="L94" s="4"/>
    </row>
    <row r="95" spans="1:12" ht="81.75" customHeight="1" x14ac:dyDescent="0.3">
      <c r="A95" s="14">
        <v>78</v>
      </c>
      <c r="B95" s="22" t="s">
        <v>121</v>
      </c>
      <c r="C95" s="7" t="s">
        <v>42</v>
      </c>
      <c r="D95" s="7">
        <v>1</v>
      </c>
      <c r="E95" s="20">
        <v>3256</v>
      </c>
      <c r="F95" s="12">
        <v>3300</v>
      </c>
      <c r="G95" s="12">
        <v>3300</v>
      </c>
      <c r="H95" s="12">
        <f t="shared" si="5"/>
        <v>3285.3333333333335</v>
      </c>
      <c r="I95" s="15">
        <f t="shared" si="4"/>
        <v>3285.3333333333335</v>
      </c>
      <c r="J95" s="4">
        <f t="shared" si="6"/>
        <v>7.7323696766467727E-3</v>
      </c>
      <c r="K95" s="4">
        <f t="shared" si="7"/>
        <v>0.77323696766467731</v>
      </c>
      <c r="L95" s="4"/>
    </row>
    <row r="96" spans="1:12" ht="46.5" customHeight="1" x14ac:dyDescent="0.3">
      <c r="A96" s="14">
        <v>79</v>
      </c>
      <c r="B96" s="22" t="s">
        <v>122</v>
      </c>
      <c r="C96" s="7" t="s">
        <v>42</v>
      </c>
      <c r="D96" s="7">
        <v>1</v>
      </c>
      <c r="E96" s="20">
        <v>6000</v>
      </c>
      <c r="F96" s="12">
        <v>6500</v>
      </c>
      <c r="G96" s="12">
        <v>6560</v>
      </c>
      <c r="H96" s="12">
        <f t="shared" si="5"/>
        <v>6353.333333333333</v>
      </c>
      <c r="I96" s="15">
        <f t="shared" si="4"/>
        <v>6353.333333333333</v>
      </c>
      <c r="J96" s="4">
        <f t="shared" si="6"/>
        <v>4.8393924690871802E-2</v>
      </c>
      <c r="K96" s="4">
        <f t="shared" si="7"/>
        <v>4.8393924690871799</v>
      </c>
      <c r="L96" s="4"/>
    </row>
    <row r="97" spans="1:12" ht="46.5" customHeight="1" x14ac:dyDescent="0.3">
      <c r="A97" s="14">
        <v>80</v>
      </c>
      <c r="B97" s="22" t="s">
        <v>123</v>
      </c>
      <c r="C97" s="7" t="s">
        <v>40</v>
      </c>
      <c r="D97" s="7">
        <v>1</v>
      </c>
      <c r="E97" s="20">
        <v>8931</v>
      </c>
      <c r="F97" s="12">
        <v>10545</v>
      </c>
      <c r="G97" s="12">
        <v>10700</v>
      </c>
      <c r="H97" s="12">
        <f t="shared" si="5"/>
        <v>10058.666666666666</v>
      </c>
      <c r="I97" s="15">
        <f t="shared" si="4"/>
        <v>10058.666666666666</v>
      </c>
      <c r="J97" s="4">
        <f t="shared" si="6"/>
        <v>9.7394446621817274E-2</v>
      </c>
      <c r="K97" s="4">
        <f t="shared" si="7"/>
        <v>9.739444662181727</v>
      </c>
      <c r="L97" s="4"/>
    </row>
    <row r="98" spans="1:12" ht="46.5" customHeight="1" x14ac:dyDescent="0.3">
      <c r="A98" s="14">
        <v>81</v>
      </c>
      <c r="B98" s="22" t="s">
        <v>124</v>
      </c>
      <c r="C98" s="7" t="s">
        <v>40</v>
      </c>
      <c r="D98" s="7">
        <v>1</v>
      </c>
      <c r="E98" s="20">
        <v>9815</v>
      </c>
      <c r="F98" s="12">
        <v>11600</v>
      </c>
      <c r="G98" s="12">
        <v>11750</v>
      </c>
      <c r="H98" s="12">
        <f t="shared" si="5"/>
        <v>11055</v>
      </c>
      <c r="I98" s="15">
        <f t="shared" si="4"/>
        <v>11055</v>
      </c>
      <c r="J98" s="4">
        <f t="shared" si="6"/>
        <v>9.7375607703987552E-2</v>
      </c>
      <c r="K98" s="4">
        <f t="shared" si="7"/>
        <v>9.7375607703987548</v>
      </c>
      <c r="L98" s="4"/>
    </row>
    <row r="99" spans="1:12" ht="46.5" customHeight="1" x14ac:dyDescent="0.3">
      <c r="A99" s="14">
        <v>82</v>
      </c>
      <c r="B99" s="22" t="s">
        <v>125</v>
      </c>
      <c r="C99" s="7" t="s">
        <v>40</v>
      </c>
      <c r="D99" s="7">
        <v>1</v>
      </c>
      <c r="E99" s="20">
        <v>3570</v>
      </c>
      <c r="F99" s="12">
        <v>4220</v>
      </c>
      <c r="G99" s="12">
        <v>4400</v>
      </c>
      <c r="H99" s="12">
        <f t="shared" si="5"/>
        <v>4063.3333333333335</v>
      </c>
      <c r="I99" s="15">
        <f t="shared" si="4"/>
        <v>4063.3333333333335</v>
      </c>
      <c r="J99" s="4">
        <f t="shared" si="6"/>
        <v>0.10745261028275641</v>
      </c>
      <c r="K99" s="4">
        <f t="shared" si="7"/>
        <v>10.745261028275641</v>
      </c>
      <c r="L99" s="4"/>
    </row>
    <row r="100" spans="1:12" ht="89.25" customHeight="1" x14ac:dyDescent="0.3">
      <c r="A100" s="14">
        <v>83</v>
      </c>
      <c r="B100" s="22" t="s">
        <v>126</v>
      </c>
      <c r="C100" s="7" t="s">
        <v>40</v>
      </c>
      <c r="D100" s="7">
        <v>1</v>
      </c>
      <c r="E100" s="20">
        <v>2175.4</v>
      </c>
      <c r="F100" s="12">
        <v>2310</v>
      </c>
      <c r="G100" s="12">
        <v>2510</v>
      </c>
      <c r="H100" s="12">
        <f t="shared" si="5"/>
        <v>2331.7999999999997</v>
      </c>
      <c r="I100" s="15">
        <f t="shared" si="4"/>
        <v>2331.7999999999997</v>
      </c>
      <c r="J100" s="4">
        <f t="shared" si="6"/>
        <v>7.2202535452549732E-2</v>
      </c>
      <c r="K100" s="4">
        <f t="shared" si="7"/>
        <v>7.2202535452549732</v>
      </c>
      <c r="L100" s="4"/>
    </row>
    <row r="101" spans="1:12" x14ac:dyDescent="0.3">
      <c r="A101" s="17" t="s">
        <v>38</v>
      </c>
      <c r="B101" s="19"/>
      <c r="C101" s="19"/>
      <c r="D101" s="19"/>
      <c r="E101" s="18"/>
      <c r="F101" s="18"/>
      <c r="G101" s="18"/>
      <c r="H101" s="18"/>
      <c r="I101" s="16">
        <f>SUM(I18:I100)</f>
        <v>3684420.5033333334</v>
      </c>
    </row>
    <row r="114" ht="23.25" customHeight="1" x14ac:dyDescent="0.3"/>
    <row r="271" ht="54" customHeight="1" x14ac:dyDescent="0.3"/>
  </sheetData>
  <mergeCells count="24">
    <mergeCell ref="A16:A17"/>
    <mergeCell ref="B16:B17"/>
    <mergeCell ref="C16:C17"/>
    <mergeCell ref="D16:D17"/>
    <mergeCell ref="B15:I15"/>
    <mergeCell ref="E16:E17"/>
    <mergeCell ref="F16:F17"/>
    <mergeCell ref="G16:G17"/>
    <mergeCell ref="H16:H17"/>
    <mergeCell ref="I16:I17"/>
    <mergeCell ref="A1:H1"/>
    <mergeCell ref="C14:D14"/>
    <mergeCell ref="C13:D13"/>
    <mergeCell ref="C12:D12"/>
    <mergeCell ref="C5:D5"/>
    <mergeCell ref="C6:D6"/>
    <mergeCell ref="C8:D8"/>
    <mergeCell ref="C7:D7"/>
    <mergeCell ref="C9:D9"/>
    <mergeCell ref="C10:D10"/>
    <mergeCell ref="C11:D11"/>
    <mergeCell ref="C4:D4"/>
    <mergeCell ref="C3:D3"/>
    <mergeCell ref="A2:D2"/>
  </mergeCells>
  <dataValidations disablePrompts="1" count="1">
    <dataValidation type="list" allowBlank="1" showInputMessage="1" showErrorMessage="1" sqref="C6:C7">
      <formula1>методы</formula1>
    </dataValidation>
  </dataValidations>
  <pageMargins left="0.23622047244094491" right="0.19685039370078741" top="0.27559055118110237" bottom="0.15748031496062992" header="0.23622047244094491" footer="0.15748031496062992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Форма-1</vt:lpstr>
      <vt:lpstr>Справочник</vt:lpstr>
      <vt:lpstr>методы</vt:lpstr>
      <vt:lpstr>'Форма-1'!Область_печати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2024-04-11T01:01:00Z</dcterms:modified>
</cp:coreProperties>
</file>